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ARIADELOSANGELES\Desktop\SEMESTRE 2016 B\PROED 2016-2018\BOLETINES DE PASIVO Y CAPITAL\"/>
    </mc:Choice>
  </mc:AlternateContent>
  <bookViews>
    <workbookView xWindow="0" yWindow="0" windowWidth="20490" windowHeight="7530" tabRatio="905" activeTab="2"/>
  </bookViews>
  <sheets>
    <sheet name="PORTADA" sheetId="6" r:id="rId1"/>
    <sheet name="INTRODUCCIÓN" sheetId="38" r:id="rId2"/>
    <sheet name="INDICE" sheetId="7" r:id="rId3"/>
    <sheet name="DOCUMENTOS ENDOSADOS 1" sheetId="28" r:id="rId4"/>
    <sheet name="DOCUMENTOS ENDOSADOS 2" sheetId="29" r:id="rId5"/>
    <sheet name="DOCUMENTOS ENDOSADOS 3" sheetId="30" r:id="rId6"/>
    <sheet name="CÍA X S.A." sheetId="5" r:id="rId7"/>
    <sheet name="CÍA. PERIÓDICO UN NUEVO DÍA" sheetId="31" r:id="rId8"/>
    <sheet name="CÍA. DÓLAR WORD" sheetId="32" r:id="rId9"/>
    <sheet name="CÍA X S.A. DE C.V CAPITAL" sheetId="33" r:id="rId10"/>
    <sheet name="CÍA ABARROTERA S.A.DE C.V." sheetId="34" r:id="rId11"/>
    <sheet name="CÍA IXE BANCO" sheetId="35" r:id="rId12"/>
    <sheet name="CÍA IXE BANCO 2" sheetId="37" r:id="rId13"/>
  </sheets>
  <calcPr calcId="171026"/>
</workbook>
</file>

<file path=xl/calcChain.xml><?xml version="1.0" encoding="utf-8"?>
<calcChain xmlns="http://schemas.openxmlformats.org/spreadsheetml/2006/main">
  <c r="BS22" i="37" l="1"/>
  <c r="BS16" i="37"/>
  <c r="BH12" i="37"/>
  <c r="BG6" i="37"/>
  <c r="AE45" i="37"/>
  <c r="AD34" i="37"/>
  <c r="AD35" i="37"/>
  <c r="AA34" i="37"/>
  <c r="AH21" i="37"/>
  <c r="AH22" i="37"/>
  <c r="AE21" i="37"/>
  <c r="AD21" i="37"/>
  <c r="AA21" i="37"/>
  <c r="AA22" i="37"/>
  <c r="X21" i="37"/>
  <c r="X22" i="37"/>
  <c r="AG11" i="37"/>
  <c r="AG12" i="37"/>
  <c r="AE11" i="37"/>
  <c r="AD11" i="37"/>
  <c r="AA12" i="37"/>
  <c r="X11" i="37"/>
  <c r="X12" i="37"/>
  <c r="V55" i="37"/>
  <c r="U55" i="37"/>
  <c r="P55" i="37"/>
  <c r="O55" i="37"/>
  <c r="J55" i="37"/>
  <c r="BS33" i="37"/>
  <c r="AD12" i="37"/>
  <c r="AE22" i="37"/>
  <c r="I55" i="37"/>
  <c r="BV49" i="35"/>
  <c r="BU49" i="35"/>
  <c r="BT49" i="35"/>
  <c r="BS49" i="35"/>
  <c r="BR49" i="35"/>
  <c r="BQ49" i="35"/>
  <c r="BK23" i="35"/>
  <c r="BK24" i="35"/>
  <c r="BH23" i="35"/>
  <c r="BG23" i="35"/>
  <c r="BD23" i="35"/>
  <c r="BD24" i="35"/>
  <c r="BM13" i="35"/>
  <c r="BN13" i="35"/>
  <c r="BK13" i="35"/>
  <c r="BK14" i="35"/>
  <c r="BG13" i="35"/>
  <c r="BG14" i="35"/>
  <c r="BD13" i="35"/>
  <c r="BE13" i="35"/>
  <c r="BB56" i="35"/>
  <c r="BA56" i="35"/>
  <c r="AY56" i="35"/>
  <c r="AY57" i="35"/>
  <c r="AV56" i="35"/>
  <c r="AS56" i="35"/>
  <c r="AS57" i="35"/>
  <c r="BB45" i="35"/>
  <c r="BB46" i="35"/>
  <c r="AY45" i="35"/>
  <c r="AY46" i="35"/>
  <c r="AV45" i="35"/>
  <c r="AV46" i="35"/>
  <c r="AS45" i="35"/>
  <c r="BA34" i="35"/>
  <c r="BA35" i="35"/>
  <c r="AX34" i="35"/>
  <c r="AX35" i="35"/>
  <c r="AV34" i="35"/>
  <c r="AU34" i="35"/>
  <c r="AS34" i="35"/>
  <c r="AS35" i="35"/>
  <c r="BA23" i="35"/>
  <c r="BB23" i="35"/>
  <c r="AY23" i="35"/>
  <c r="AY24" i="35"/>
  <c r="AU23" i="35"/>
  <c r="AS23" i="35"/>
  <c r="AS24" i="35"/>
  <c r="BB13" i="35"/>
  <c r="BB14" i="35"/>
  <c r="AY13" i="35"/>
  <c r="AV13" i="35"/>
  <c r="AU13" i="35"/>
  <c r="AR13" i="35"/>
  <c r="AR14" i="35"/>
  <c r="AP56" i="35"/>
  <c r="AP57" i="35"/>
  <c r="AM56" i="35"/>
  <c r="AM57" i="35"/>
  <c r="AJ56" i="35"/>
  <c r="AJ57" i="35"/>
  <c r="AF56" i="35"/>
  <c r="AG56" i="35"/>
  <c r="AO45" i="35"/>
  <c r="AO46" i="35"/>
  <c r="AM45" i="35"/>
  <c r="AM46" i="35"/>
  <c r="AI45" i="35"/>
  <c r="AF45" i="35"/>
  <c r="AF46" i="35"/>
  <c r="AP34" i="35"/>
  <c r="AP35" i="35"/>
  <c r="AL34" i="35"/>
  <c r="AL35" i="35"/>
  <c r="AI34" i="35"/>
  <c r="AG34" i="35"/>
  <c r="AG35" i="35"/>
  <c r="AP23" i="35"/>
  <c r="AP24" i="35"/>
  <c r="AL23" i="35"/>
  <c r="AM23" i="35"/>
  <c r="AI23" i="35"/>
  <c r="AI24" i="35"/>
  <c r="AF23" i="35"/>
  <c r="AF24" i="35"/>
  <c r="AO13" i="35"/>
  <c r="AO14" i="35"/>
  <c r="AM13" i="35"/>
  <c r="AL13" i="35"/>
  <c r="AI13" i="35"/>
  <c r="AJ13" i="35"/>
  <c r="AF13" i="35"/>
  <c r="AF14" i="35"/>
  <c r="AC12" i="35"/>
  <c r="AD9" i="35"/>
  <c r="W7" i="35"/>
  <c r="AD53" i="35"/>
  <c r="AC53" i="35"/>
  <c r="X53" i="35"/>
  <c r="R22" i="35"/>
  <c r="R53" i="35"/>
  <c r="Q16" i="35"/>
  <c r="Q53" i="35"/>
  <c r="K18" i="35"/>
  <c r="L22" i="35"/>
  <c r="L53" i="35"/>
  <c r="B16" i="35"/>
  <c r="C16" i="35"/>
  <c r="AG13" i="33"/>
  <c r="AG12" i="33"/>
  <c r="AG11" i="33"/>
  <c r="AG10" i="33"/>
  <c r="AG9" i="33"/>
  <c r="AG8" i="33"/>
  <c r="AG7" i="33"/>
  <c r="AF14" i="33"/>
  <c r="AE14" i="33"/>
  <c r="AD14" i="33"/>
  <c r="AC14" i="33"/>
  <c r="AB14" i="33"/>
  <c r="AC14" i="34"/>
  <c r="AE14" i="34"/>
  <c r="AD14" i="34"/>
  <c r="AB14" i="34"/>
  <c r="AA14" i="34"/>
  <c r="Z14" i="34"/>
  <c r="AF13" i="34"/>
  <c r="AF9" i="34"/>
  <c r="AF12" i="34"/>
  <c r="AF11" i="34"/>
  <c r="AF10" i="34"/>
  <c r="AF8" i="34"/>
  <c r="AF7" i="34"/>
  <c r="T35" i="34"/>
  <c r="T36" i="34"/>
  <c r="Q35" i="34"/>
  <c r="P35" i="34"/>
  <c r="M35" i="34"/>
  <c r="M36" i="34"/>
  <c r="V24" i="34"/>
  <c r="V25" i="34"/>
  <c r="T24" i="34"/>
  <c r="T25" i="34"/>
  <c r="P24" i="34"/>
  <c r="P25" i="34"/>
  <c r="N24" i="34"/>
  <c r="N25" i="34"/>
  <c r="W13" i="34"/>
  <c r="V13" i="34"/>
  <c r="T13" i="34"/>
  <c r="T14" i="34"/>
  <c r="Q13" i="34"/>
  <c r="P13" i="34"/>
  <c r="M13" i="34"/>
  <c r="M14" i="34"/>
  <c r="J38" i="34"/>
  <c r="C12" i="34"/>
  <c r="K38" i="34"/>
  <c r="P35" i="33"/>
  <c r="P36" i="33"/>
  <c r="Y24" i="33"/>
  <c r="X24" i="33"/>
  <c r="U24" i="33"/>
  <c r="U25" i="33"/>
  <c r="R24" i="33"/>
  <c r="R25" i="33"/>
  <c r="Y13" i="33"/>
  <c r="X13" i="33"/>
  <c r="V13" i="33"/>
  <c r="V14" i="33"/>
  <c r="S13" i="33"/>
  <c r="P13" i="33"/>
  <c r="R13" i="33"/>
  <c r="O13" i="33"/>
  <c r="O14" i="33"/>
  <c r="M36" i="33"/>
  <c r="L25" i="33"/>
  <c r="L15" i="33"/>
  <c r="L36" i="33"/>
  <c r="CB25" i="31"/>
  <c r="CA20" i="31"/>
  <c r="CA15" i="31"/>
  <c r="BV23" i="31"/>
  <c r="BW26" i="31"/>
  <c r="BV15" i="31"/>
  <c r="BW16" i="31"/>
  <c r="BP9" i="31"/>
  <c r="BP6" i="31"/>
  <c r="BP8" i="31"/>
  <c r="BQ12" i="31"/>
  <c r="AF14" i="34"/>
  <c r="S14" i="33"/>
  <c r="CB21" i="31"/>
  <c r="K53" i="35"/>
  <c r="BA57" i="35"/>
  <c r="BH24" i="35"/>
  <c r="BE14" i="35"/>
  <c r="AU35" i="35"/>
  <c r="BB24" i="35"/>
  <c r="AU14" i="35"/>
  <c r="AG57" i="35"/>
  <c r="AM24" i="35"/>
  <c r="AL14" i="35"/>
  <c r="AI14" i="35"/>
  <c r="W53" i="35"/>
  <c r="AG14" i="33"/>
  <c r="Q36" i="34"/>
  <c r="W14" i="34"/>
  <c r="Q14" i="34"/>
  <c r="Y25" i="33"/>
  <c r="Y14" i="33"/>
  <c r="BX27" i="31"/>
  <c r="CC27" i="31"/>
  <c r="BK12" i="31"/>
  <c r="BJ12" i="31"/>
  <c r="BH12" i="31"/>
  <c r="BH13" i="31"/>
  <c r="BD45" i="31"/>
  <c r="BD46" i="31"/>
  <c r="BB45" i="31"/>
  <c r="BB46" i="31"/>
  <c r="AY45" i="31"/>
  <c r="AY46" i="31"/>
  <c r="AV45" i="31"/>
  <c r="AV46" i="31"/>
  <c r="BE34" i="31"/>
  <c r="BE35" i="31"/>
  <c r="BA34" i="31"/>
  <c r="BA35" i="31"/>
  <c r="AX34" i="31"/>
  <c r="AU34" i="31"/>
  <c r="AU35" i="31"/>
  <c r="BD23" i="31"/>
  <c r="BD24" i="31"/>
  <c r="BB23" i="31"/>
  <c r="BB24" i="31"/>
  <c r="AX23" i="31"/>
  <c r="AU23" i="31"/>
  <c r="BE12" i="31"/>
  <c r="BB12" i="31"/>
  <c r="BB13" i="31"/>
  <c r="AY12" i="31"/>
  <c r="AY13" i="31"/>
  <c r="AU12" i="31"/>
  <c r="AV12" i="31"/>
  <c r="AS45" i="31"/>
  <c r="AO45" i="31"/>
  <c r="AP45" i="31"/>
  <c r="AM45" i="31"/>
  <c r="AM46" i="31"/>
  <c r="AJ45" i="31"/>
  <c r="AI45" i="31"/>
  <c r="AJ46" i="31"/>
  <c r="AR34" i="31"/>
  <c r="AS34" i="31"/>
  <c r="AP34" i="31"/>
  <c r="AP35" i="31"/>
  <c r="AM34" i="31"/>
  <c r="AM35" i="31"/>
  <c r="AI34" i="31"/>
  <c r="AJ34" i="31"/>
  <c r="AR23" i="31"/>
  <c r="AS23" i="31"/>
  <c r="AP23" i="31"/>
  <c r="AP24" i="31"/>
  <c r="AL23" i="31"/>
  <c r="AM23" i="31"/>
  <c r="AI23" i="31"/>
  <c r="AI24" i="31"/>
  <c r="AR12" i="31"/>
  <c r="AR13" i="31"/>
  <c r="AO12" i="31"/>
  <c r="AO13" i="31"/>
  <c r="AM12" i="31"/>
  <c r="AL12" i="31"/>
  <c r="AI12" i="31"/>
  <c r="AI13" i="31"/>
  <c r="Z20" i="31"/>
  <c r="Y7" i="31"/>
  <c r="Y41" i="31"/>
  <c r="T29" i="31"/>
  <c r="T23" i="31"/>
  <c r="T18" i="31"/>
  <c r="T15" i="31"/>
  <c r="S11" i="31"/>
  <c r="S41" i="31"/>
  <c r="M27" i="31"/>
  <c r="M26" i="31"/>
  <c r="M21" i="31"/>
  <c r="M41" i="31"/>
  <c r="N18" i="31"/>
  <c r="N13" i="31"/>
  <c r="N41" i="31"/>
  <c r="C12" i="31"/>
  <c r="B12" i="31"/>
  <c r="DF21" i="32"/>
  <c r="DG24" i="32"/>
  <c r="DF17" i="32"/>
  <c r="DA32" i="32"/>
  <c r="DA29" i="32"/>
  <c r="DA25" i="32"/>
  <c r="DB33" i="32"/>
  <c r="DA13" i="32"/>
  <c r="DA11" i="32"/>
  <c r="DB18" i="32"/>
  <c r="DC34" i="32"/>
  <c r="DF13" i="32"/>
  <c r="DG18" i="32"/>
  <c r="CV9" i="32"/>
  <c r="CV6" i="32"/>
  <c r="CV8" i="32"/>
  <c r="CP47" i="32"/>
  <c r="CQ47" i="32"/>
  <c r="CO47" i="32"/>
  <c r="CN47" i="32"/>
  <c r="CM47" i="32"/>
  <c r="CL47" i="32"/>
  <c r="CB32" i="32"/>
  <c r="CB31" i="32"/>
  <c r="CB33" i="32"/>
  <c r="CB38" i="32"/>
  <c r="CC31" i="32"/>
  <c r="CC32" i="32"/>
  <c r="CC33" i="32"/>
  <c r="BZ38" i="32"/>
  <c r="BY38" i="32"/>
  <c r="CE25" i="32"/>
  <c r="CE26" i="32"/>
  <c r="CI25" i="32"/>
  <c r="CI26" i="32"/>
  <c r="CC25" i="32"/>
  <c r="CC26" i="32"/>
  <c r="BY25" i="32"/>
  <c r="BY26" i="32"/>
  <c r="CI12" i="32"/>
  <c r="CI13" i="32"/>
  <c r="CE12" i="32"/>
  <c r="CE13" i="32"/>
  <c r="CC12" i="32"/>
  <c r="CC13" i="32"/>
  <c r="BZ12" i="32"/>
  <c r="BZ13" i="32"/>
  <c r="CC38" i="32"/>
  <c r="CC39" i="32"/>
  <c r="BY39" i="32"/>
  <c r="DH34" i="32"/>
  <c r="T41" i="31"/>
  <c r="Z10" i="31"/>
  <c r="Z41" i="31"/>
  <c r="AL13" i="31"/>
  <c r="BJ13" i="31"/>
  <c r="AL24" i="31"/>
  <c r="AR24" i="31"/>
  <c r="AJ35" i="31"/>
  <c r="AR35" i="31"/>
  <c r="AV13" i="31"/>
  <c r="CV11" i="32"/>
  <c r="CW13" i="32"/>
  <c r="BW38" i="32"/>
  <c r="BW39" i="32"/>
  <c r="BT38" i="32"/>
  <c r="BT39" i="32"/>
  <c r="BQ38" i="32"/>
  <c r="BM25" i="32"/>
  <c r="BM26" i="32"/>
  <c r="BN38" i="32"/>
  <c r="BT25" i="32"/>
  <c r="BQ25" i="32"/>
  <c r="BW12" i="32"/>
  <c r="BW13" i="32"/>
  <c r="BT12" i="32"/>
  <c r="BT13" i="32"/>
  <c r="BP12" i="32"/>
  <c r="BV25" i="32"/>
  <c r="BV26" i="32"/>
  <c r="BS25" i="32"/>
  <c r="BP25" i="32"/>
  <c r="BP26" i="32"/>
  <c r="BN12" i="32"/>
  <c r="BN13" i="32"/>
  <c r="BK38" i="32"/>
  <c r="BH38" i="32"/>
  <c r="BG38" i="32"/>
  <c r="BD38" i="32"/>
  <c r="BD39" i="32"/>
  <c r="BA38" i="32"/>
  <c r="BA39" i="32"/>
  <c r="BK25" i="32"/>
  <c r="BK26" i="32"/>
  <c r="BH25" i="32"/>
  <c r="BH26" i="32"/>
  <c r="BE25" i="32"/>
  <c r="BE26" i="32"/>
  <c r="BA25" i="32"/>
  <c r="BB25" i="32"/>
  <c r="BB26" i="32"/>
  <c r="BE12" i="32"/>
  <c r="BE13" i="32"/>
  <c r="BJ12" i="32"/>
  <c r="BJ13" i="32"/>
  <c r="BG12" i="32"/>
  <c r="BG13" i="32"/>
  <c r="BA12" i="32"/>
  <c r="AX38" i="32"/>
  <c r="AX39" i="32"/>
  <c r="AU38" i="32"/>
  <c r="AU39" i="32"/>
  <c r="AR38" i="32"/>
  <c r="AO38" i="32"/>
  <c r="AO39" i="32"/>
  <c r="AY25" i="32"/>
  <c r="AY26" i="32"/>
  <c r="AV25" i="32"/>
  <c r="AV26" i="32"/>
  <c r="AR25" i="32"/>
  <c r="AR26" i="32"/>
  <c r="AO25" i="32"/>
  <c r="AO26" i="32"/>
  <c r="AX12" i="32"/>
  <c r="AX13" i="32"/>
  <c r="AR12" i="32"/>
  <c r="AO12" i="32"/>
  <c r="AO13" i="32"/>
  <c r="AV12" i="32"/>
  <c r="AU12" i="32"/>
  <c r="AF43" i="32"/>
  <c r="AE43" i="32"/>
  <c r="Z23" i="32"/>
  <c r="Z43" i="32"/>
  <c r="Y19" i="32"/>
  <c r="Y43" i="32"/>
  <c r="S40" i="32"/>
  <c r="T37" i="32"/>
  <c r="T32" i="32"/>
  <c r="T43" i="32"/>
  <c r="S26" i="32"/>
  <c r="M18" i="32"/>
  <c r="N23" i="32"/>
  <c r="N43" i="32"/>
  <c r="M43" i="32"/>
  <c r="BT26" i="32"/>
  <c r="S43" i="32"/>
  <c r="BG39" i="32"/>
  <c r="AU13" i="32"/>
  <c r="W39" i="28"/>
  <c r="V38" i="28"/>
  <c r="W38" i="28"/>
  <c r="W45" i="28"/>
  <c r="W46" i="28"/>
  <c r="Z22" i="30"/>
  <c r="Y22" i="30"/>
  <c r="AO10" i="29"/>
  <c r="AP14" i="29"/>
  <c r="AJ13" i="29"/>
  <c r="AK14" i="29"/>
  <c r="V39" i="29"/>
  <c r="V40" i="29"/>
  <c r="Y39" i="29"/>
  <c r="X39" i="29"/>
  <c r="X40" i="29"/>
  <c r="AD30" i="29"/>
  <c r="AD31" i="29"/>
  <c r="AB30" i="29"/>
  <c r="AA30" i="29"/>
  <c r="Y30" i="29"/>
  <c r="X30" i="29"/>
  <c r="X31" i="29"/>
  <c r="V30" i="29"/>
  <c r="AE21" i="29"/>
  <c r="AD21" i="29"/>
  <c r="AB21" i="29"/>
  <c r="AA21" i="29"/>
  <c r="Y21" i="29"/>
  <c r="X21" i="29"/>
  <c r="V21" i="29"/>
  <c r="V22" i="29"/>
  <c r="AD12" i="29"/>
  <c r="AB12" i="29"/>
  <c r="AA12" i="29"/>
  <c r="Y12" i="29"/>
  <c r="Y13" i="29"/>
  <c r="U12" i="29"/>
  <c r="U13" i="29"/>
  <c r="R38" i="29"/>
  <c r="S28" i="29"/>
  <c r="S38" i="29"/>
  <c r="M38" i="29"/>
  <c r="L30" i="29"/>
  <c r="L38" i="29"/>
  <c r="W22" i="30"/>
  <c r="T22" i="30"/>
  <c r="S22" i="30"/>
  <c r="S23" i="30"/>
  <c r="Q22" i="30"/>
  <c r="P22" i="30"/>
  <c r="Z12" i="30"/>
  <c r="Y12" i="30"/>
  <c r="Y13" i="30"/>
  <c r="W12" i="30"/>
  <c r="S12" i="30"/>
  <c r="Q12" i="30"/>
  <c r="P12" i="30"/>
  <c r="M35" i="30"/>
  <c r="N21" i="30"/>
  <c r="N9" i="30"/>
  <c r="N35" i="30"/>
  <c r="Y23" i="30"/>
  <c r="AA13" i="29"/>
  <c r="AB31" i="29"/>
  <c r="AD22" i="29"/>
  <c r="Q23" i="30"/>
  <c r="W13" i="30"/>
  <c r="P13" i="30"/>
  <c r="AG8" i="5"/>
  <c r="AH8" i="5"/>
  <c r="AD9" i="5"/>
  <c r="AD6" i="5"/>
  <c r="AG5" i="5"/>
  <c r="AH5" i="5"/>
  <c r="AD7" i="5"/>
  <c r="AG7" i="5"/>
  <c r="AH7" i="5"/>
  <c r="AG6" i="5"/>
  <c r="AH6" i="5"/>
  <c r="AG9" i="5"/>
  <c r="AH9" i="5"/>
  <c r="AD10" i="5"/>
  <c r="AP12" i="28"/>
  <c r="AO7" i="28"/>
  <c r="AP8" i="28"/>
  <c r="AQ13" i="28"/>
  <c r="AF34" i="28"/>
  <c r="AF35" i="28"/>
  <c r="AB34" i="28"/>
  <c r="AB35" i="28"/>
  <c r="Z34" i="28"/>
  <c r="V34" i="28"/>
  <c r="AF23" i="28"/>
  <c r="AE23" i="28"/>
  <c r="AC23" i="28"/>
  <c r="AB23" i="28"/>
  <c r="Y23" i="28"/>
  <c r="Z23" i="28"/>
  <c r="W23" i="28"/>
  <c r="W24" i="28"/>
  <c r="AF12" i="28"/>
  <c r="AC12" i="28"/>
  <c r="AB12" i="28"/>
  <c r="Z12" i="28"/>
  <c r="Z13" i="28"/>
  <c r="V12" i="28"/>
  <c r="V13" i="28"/>
  <c r="AJ8" i="28"/>
  <c r="T33" i="28"/>
  <c r="S33" i="28"/>
  <c r="N29" i="28"/>
  <c r="N33" i="28"/>
  <c r="M8" i="28"/>
  <c r="M33" i="28"/>
  <c r="CH20" i="5"/>
  <c r="CH13" i="5"/>
  <c r="CC29" i="5"/>
  <c r="CC27" i="5"/>
  <c r="CC23" i="5"/>
  <c r="CD31" i="5"/>
  <c r="CC11" i="5"/>
  <c r="CD16" i="5"/>
  <c r="BX12" i="5"/>
  <c r="BX7" i="5"/>
  <c r="BW5" i="5"/>
  <c r="BW4" i="5"/>
  <c r="BK36" i="5"/>
  <c r="BL36" i="5"/>
  <c r="BI36" i="5"/>
  <c r="BI37" i="5"/>
  <c r="BQ25" i="5"/>
  <c r="BQ26" i="5"/>
  <c r="BO25" i="5"/>
  <c r="BO26" i="5"/>
  <c r="BL25" i="5"/>
  <c r="BL26" i="5"/>
  <c r="BI25" i="5"/>
  <c r="BI26" i="5"/>
  <c r="BR12" i="5"/>
  <c r="BR13" i="5"/>
  <c r="BO12" i="5"/>
  <c r="BO13" i="5"/>
  <c r="BL12" i="5"/>
  <c r="BH12" i="5"/>
  <c r="BH13" i="5"/>
  <c r="BE47" i="5"/>
  <c r="BE48" i="5"/>
  <c r="BC47" i="5"/>
  <c r="BC48" i="5"/>
  <c r="AZ47" i="5"/>
  <c r="AZ48" i="5"/>
  <c r="AW47" i="5"/>
  <c r="AW48" i="5"/>
  <c r="BE36" i="5"/>
  <c r="BE37" i="5"/>
  <c r="BB36" i="5"/>
  <c r="BB37" i="5"/>
  <c r="AZ36" i="5"/>
  <c r="AZ37" i="5"/>
  <c r="AW36" i="5"/>
  <c r="BW11" i="5"/>
  <c r="BX9" i="5"/>
  <c r="BF25" i="5"/>
  <c r="BF26" i="5"/>
  <c r="BB25" i="5"/>
  <c r="AY25" i="5"/>
  <c r="AV25" i="5"/>
  <c r="AW25" i="5"/>
  <c r="BF12" i="5"/>
  <c r="BF13" i="5"/>
  <c r="BC12" i="5"/>
  <c r="AY12" i="5"/>
  <c r="AZ12" i="5"/>
  <c r="AV12" i="5"/>
  <c r="AV13" i="5"/>
  <c r="AS47" i="5"/>
  <c r="AS48" i="5"/>
  <c r="AP47" i="5"/>
  <c r="AQ47" i="5"/>
  <c r="AM47" i="5"/>
  <c r="AN47" i="5"/>
  <c r="AN48" i="5"/>
  <c r="AJ47" i="5"/>
  <c r="AT36" i="5"/>
  <c r="AS36" i="5"/>
  <c r="AQ36" i="5"/>
  <c r="AP36" i="5"/>
  <c r="AN36" i="5"/>
  <c r="AN37" i="5"/>
  <c r="AJ36" i="5"/>
  <c r="AK36" i="5"/>
  <c r="AK37" i="5"/>
  <c r="AT25" i="5"/>
  <c r="AT26" i="5"/>
  <c r="AP25" i="5"/>
  <c r="AP26" i="5"/>
  <c r="AM25" i="5"/>
  <c r="AM26" i="5"/>
  <c r="AJ26" i="5"/>
  <c r="AS13" i="5"/>
  <c r="AQ12" i="5"/>
  <c r="AP12" i="5"/>
  <c r="AJ13" i="5"/>
  <c r="AM14" i="5"/>
  <c r="AN14" i="5"/>
  <c r="Q11" i="5"/>
  <c r="Z49" i="5"/>
  <c r="AA13" i="5"/>
  <c r="AA49" i="5"/>
  <c r="V43" i="5"/>
  <c r="V42" i="5"/>
  <c r="V41" i="5"/>
  <c r="U37" i="5"/>
  <c r="V34" i="5"/>
  <c r="V27" i="5"/>
  <c r="T28" i="5"/>
  <c r="U5" i="5"/>
  <c r="U49" i="5"/>
  <c r="P30" i="5"/>
  <c r="Q34" i="5"/>
  <c r="P5" i="5"/>
  <c r="K49" i="5"/>
  <c r="L46" i="5"/>
  <c r="L36" i="5"/>
  <c r="L49" i="5"/>
  <c r="AM15" i="5"/>
  <c r="AP13" i="5"/>
  <c r="AP37" i="5"/>
  <c r="AS37" i="5"/>
  <c r="AW26" i="5"/>
  <c r="BK37" i="5"/>
  <c r="BX6" i="5"/>
  <c r="BX8" i="5"/>
  <c r="BX11" i="5"/>
  <c r="BY13" i="5"/>
  <c r="AB13" i="28"/>
  <c r="AJ7" i="28"/>
  <c r="CH24" i="5"/>
  <c r="CI25" i="5"/>
  <c r="Q49" i="5"/>
  <c r="V49" i="5"/>
  <c r="AQ48" i="5"/>
  <c r="CE32" i="5"/>
  <c r="CI21" i="5"/>
  <c r="AG10" i="5"/>
  <c r="AH10" i="5"/>
  <c r="AD11" i="5"/>
  <c r="P49" i="5"/>
  <c r="Y24" i="28"/>
  <c r="AJ6" i="28"/>
  <c r="AK9" i="28"/>
  <c r="AL13" i="28"/>
  <c r="CJ32" i="5"/>
  <c r="AG11" i="5"/>
  <c r="AH11" i="5"/>
  <c r="AD12" i="5"/>
  <c r="AG12" i="5"/>
  <c r="AH12" i="5"/>
  <c r="AD13" i="5"/>
  <c r="AG13" i="5"/>
  <c r="AH13" i="5"/>
  <c r="AD14" i="5"/>
  <c r="AG14" i="5"/>
  <c r="AH14" i="5"/>
  <c r="AD15" i="5"/>
  <c r="AG15" i="5"/>
  <c r="AH15" i="5"/>
  <c r="AD16" i="5"/>
  <c r="AG16" i="5"/>
  <c r="AH16" i="5"/>
  <c r="AD17" i="5"/>
  <c r="AG17" i="5"/>
  <c r="AH17" i="5"/>
  <c r="AD18" i="5"/>
  <c r="AG18" i="5"/>
  <c r="AH18" i="5"/>
  <c r="AD19" i="5"/>
  <c r="AG19" i="5"/>
  <c r="AH19" i="5"/>
  <c r="AD20" i="5"/>
  <c r="AG20" i="5"/>
  <c r="AH20" i="5"/>
  <c r="AD21" i="5"/>
  <c r="AG21" i="5"/>
  <c r="AH21" i="5"/>
  <c r="AD22" i="5"/>
  <c r="AG22" i="5"/>
  <c r="AH22" i="5"/>
  <c r="AD23" i="5"/>
  <c r="AG23" i="5"/>
  <c r="AH23" i="5"/>
  <c r="AD24" i="5"/>
  <c r="AG24" i="5"/>
  <c r="AH24" i="5"/>
  <c r="AD25" i="5"/>
  <c r="AG25" i="5"/>
  <c r="AH25" i="5"/>
  <c r="AD26" i="5"/>
  <c r="AG26" i="5"/>
  <c r="AH26" i="5"/>
  <c r="AD27" i="5"/>
  <c r="AG27" i="5"/>
  <c r="AH27" i="5"/>
  <c r="AD28" i="5"/>
  <c r="AG28" i="5"/>
  <c r="AH28" i="5"/>
  <c r="AD29" i="5"/>
  <c r="AG29" i="5"/>
  <c r="AH29" i="5"/>
  <c r="AD30" i="5"/>
  <c r="AG30" i="5"/>
  <c r="AH30" i="5"/>
  <c r="AD31" i="5"/>
  <c r="AG31" i="5"/>
  <c r="AH31" i="5"/>
  <c r="AD32" i="5"/>
  <c r="AG32" i="5"/>
  <c r="AH32" i="5"/>
  <c r="AD33" i="5"/>
  <c r="AG33" i="5"/>
  <c r="AH33" i="5"/>
  <c r="AD34" i="5"/>
  <c r="AG34" i="5"/>
  <c r="AH34" i="5"/>
  <c r="AD35" i="5"/>
  <c r="AG35" i="5"/>
  <c r="AH35" i="5"/>
  <c r="AD36" i="5"/>
  <c r="AG36" i="5"/>
  <c r="AH36" i="5"/>
  <c r="AD37" i="5"/>
  <c r="AG37" i="5"/>
  <c r="AH37" i="5"/>
  <c r="AD38" i="5"/>
  <c r="AG38" i="5"/>
  <c r="AH38" i="5"/>
  <c r="AD39" i="5"/>
  <c r="AG39" i="5"/>
  <c r="AH39" i="5"/>
  <c r="AD40" i="5"/>
  <c r="AG40" i="5"/>
  <c r="AH40" i="5"/>
  <c r="AR13" i="32"/>
  <c r="AS12" i="32"/>
</calcChain>
</file>

<file path=xl/sharedStrings.xml><?xml version="1.0" encoding="utf-8"?>
<sst xmlns="http://schemas.openxmlformats.org/spreadsheetml/2006/main" count="2212" uniqueCount="804">
  <si>
    <t xml:space="preserve">Universidad Autónoma del Estado de México </t>
  </si>
  <si>
    <t>C.U. UAEM Texcoco</t>
  </si>
  <si>
    <t>Boletines de Pasivo y Capital</t>
  </si>
  <si>
    <t>INDICE</t>
  </si>
  <si>
    <t>NOMBRE DE LA PRÁCTICA</t>
  </si>
  <si>
    <t>HOJA</t>
  </si>
  <si>
    <t>DOCUMENTOS ENDOSADOS 1</t>
  </si>
  <si>
    <t>DOCUMENTOS ENDOSADOS  2</t>
  </si>
  <si>
    <t>DOCUMENTOS ENDOSADOS 3</t>
  </si>
  <si>
    <t>CIA X S.A.</t>
  </si>
  <si>
    <t>CÍA. PERIÓDICO UN NUEVO DIA</t>
  </si>
  <si>
    <t>CÍA DÓLAR WORD</t>
  </si>
  <si>
    <t>CÍA X S.A. DE C.V. CAPITAL</t>
  </si>
  <si>
    <t>CÍA ABARROTERA S.A. DE C.V.</t>
  </si>
  <si>
    <t>CÍA IXE BANCO</t>
  </si>
  <si>
    <t>CIA IXE BANCO 2</t>
  </si>
  <si>
    <t>Documentos endosados 1</t>
  </si>
  <si>
    <t>Documentos endosados</t>
  </si>
  <si>
    <t>Redacción</t>
  </si>
  <si>
    <t>Rayado Diario</t>
  </si>
  <si>
    <t xml:space="preserve">Esquema de mayor </t>
  </si>
  <si>
    <t>Balance General</t>
  </si>
  <si>
    <t>fecha</t>
  </si>
  <si>
    <t xml:space="preserve">C o n c e p t o </t>
  </si>
  <si>
    <t>Parcial</t>
  </si>
  <si>
    <t xml:space="preserve">Debe </t>
  </si>
  <si>
    <t>Haber</t>
  </si>
  <si>
    <t>Concepto</t>
  </si>
  <si>
    <t>1. Endosamos en el banco 3 letras de cambio con un valor nominal de $20,000.00 cada una</t>
  </si>
  <si>
    <t>A-</t>
  </si>
  <si>
    <t>5-</t>
  </si>
  <si>
    <t xml:space="preserve">Inventarios </t>
  </si>
  <si>
    <t>Capital social</t>
  </si>
  <si>
    <t xml:space="preserve">Documentos por cobrar </t>
  </si>
  <si>
    <t>Ventas</t>
  </si>
  <si>
    <t xml:space="preserve">ACTIVO </t>
  </si>
  <si>
    <t>PASIVO</t>
  </si>
  <si>
    <t>2. El banco nos carga una comisión de $2,000.00 por cada documento que se descuenta directamente de nuestra cuenta de cheques</t>
  </si>
  <si>
    <t>Documentos protestados</t>
  </si>
  <si>
    <t>ACTIVO CIRCULANTE</t>
  </si>
  <si>
    <t xml:space="preserve">PASIVO A CORTO PLAZO </t>
  </si>
  <si>
    <t xml:space="preserve">Capital social </t>
  </si>
  <si>
    <t>Productos financieros</t>
  </si>
  <si>
    <t>Bancos</t>
  </si>
  <si>
    <t xml:space="preserve">IVA por trasladar </t>
  </si>
  <si>
    <t>3. El banco nos avisa cobrado la letra de cambio de numero 1</t>
  </si>
  <si>
    <t>A1-</t>
  </si>
  <si>
    <t xml:space="preserve">registramos en la cta del deudor </t>
  </si>
  <si>
    <t>Documentos por cobrar</t>
  </si>
  <si>
    <t>Total Pasivo a Corto Plazo</t>
  </si>
  <si>
    <t>4. El banco nos devuelve por falta de cobro la letra de cambio numero 3, cargando una comision de $500</t>
  </si>
  <si>
    <t xml:space="preserve">6- </t>
  </si>
  <si>
    <t xml:space="preserve">TOTAL PASIVO   </t>
  </si>
  <si>
    <t xml:space="preserve">Mercancías en comisión </t>
  </si>
  <si>
    <t>Total activo circulante</t>
  </si>
  <si>
    <t>CAPITAL CONTABLE</t>
  </si>
  <si>
    <t xml:space="preserve">5. Registramos en la cuenta del deudor (cliente) la comisión cargada en el banco </t>
  </si>
  <si>
    <t>IVA por trasladar</t>
  </si>
  <si>
    <t>Comitente cta de mercancías</t>
  </si>
  <si>
    <t>6. Recibimos en comisión $30,000.00 de mercancías para ser vendidas con 30% de utilidad</t>
  </si>
  <si>
    <t>1-</t>
  </si>
  <si>
    <t>Recibimos en comision merc</t>
  </si>
  <si>
    <t xml:space="preserve">Utilidad del ejercicio </t>
  </si>
  <si>
    <t>7. El banco nos avisa haber cobrado la letra de cambio numero 2</t>
  </si>
  <si>
    <t>7-</t>
  </si>
  <si>
    <t>TOTAL CAPITAL CONTABLE</t>
  </si>
  <si>
    <t xml:space="preserve">8. Cobramos al deudor la letra de cambio n. 3 por el total del saldo a su cargo </t>
  </si>
  <si>
    <t>Responsabilidad por endoso</t>
  </si>
  <si>
    <t>SALDADA</t>
  </si>
  <si>
    <t xml:space="preserve">TOTAL ACTIVO </t>
  </si>
  <si>
    <t xml:space="preserve">SUMA PASIVO Y CAPITAL </t>
  </si>
  <si>
    <t>1A-</t>
  </si>
  <si>
    <t>El banco nos avisa haber cobrado L.C.</t>
  </si>
  <si>
    <t>Responsablidad por endoso</t>
  </si>
  <si>
    <t xml:space="preserve">8- </t>
  </si>
  <si>
    <t xml:space="preserve">Endosamos en el banco 3 letras de cambio </t>
  </si>
  <si>
    <t>2-</t>
  </si>
  <si>
    <t xml:space="preserve">Documentos protestados </t>
  </si>
  <si>
    <t>Gastos financieros</t>
  </si>
  <si>
    <t>Cobramos al deudor letra de cambio 3</t>
  </si>
  <si>
    <t>El banco nos carga una comisión de $2,000</t>
  </si>
  <si>
    <t xml:space="preserve">3- </t>
  </si>
  <si>
    <t xml:space="preserve">Cuentas de orden </t>
  </si>
  <si>
    <t xml:space="preserve">Documentos endosados </t>
  </si>
  <si>
    <t>Valores ajenos</t>
  </si>
  <si>
    <t>El banco nos avisa haber cobrado L.C. 1</t>
  </si>
  <si>
    <t>Mercancias en comisión</t>
  </si>
  <si>
    <t>4-</t>
  </si>
  <si>
    <t xml:space="preserve">Gastos financieros </t>
  </si>
  <si>
    <t xml:space="preserve">Productos financieros </t>
  </si>
  <si>
    <t>Mercancías en comisión</t>
  </si>
  <si>
    <t>Comitente cuenta mercancías</t>
  </si>
  <si>
    <t xml:space="preserve">Bancos </t>
  </si>
  <si>
    <t>4A-</t>
  </si>
  <si>
    <t xml:space="preserve">Documentos endosado </t>
  </si>
  <si>
    <t xml:space="preserve">SUMAS IGUALES </t>
  </si>
  <si>
    <t>Utilidad o pérdida del ejercicio</t>
  </si>
  <si>
    <t>Documentos endosados 2</t>
  </si>
  <si>
    <t xml:space="preserve">Rayado Diario </t>
  </si>
  <si>
    <t>Esquemas de mayor</t>
  </si>
  <si>
    <t>Fecha</t>
  </si>
  <si>
    <t>Debe</t>
  </si>
  <si>
    <t>1.Endosamos en el banco 5 letras de cambio con un valor nominal de $25,000.00 cada una, el banco nos carga el 3% de comisión por cada documento abonando a nuestra cuenta el importe neto.</t>
  </si>
  <si>
    <t>6-</t>
  </si>
  <si>
    <t>Inventarios</t>
  </si>
  <si>
    <t>Comitente cta mercancías</t>
  </si>
  <si>
    <t>2.El banco nos avisa haber cobrado la letra de cambio no.1</t>
  </si>
  <si>
    <t>se recibe en comisión 5000 comp</t>
  </si>
  <si>
    <t>Pérdida del ejercicio</t>
  </si>
  <si>
    <t>3.El banco nos devuelve por falta de cobro la letra de cambio no. 2 y 3 cargando una comisión de $1,500.00 por cada documento</t>
  </si>
  <si>
    <t>4.El deudor de la letra de cambio no.2 nos liquida el importe nominal mas la comisión cobrada por el banco.</t>
  </si>
  <si>
    <t xml:space="preserve">Endosamos 5 letras de cambio </t>
  </si>
  <si>
    <t>Cobramos LC3 al deudor</t>
  </si>
  <si>
    <t>5.El banco nos avisa haber cobrado la letra de cambio no.5</t>
  </si>
  <si>
    <t>8-</t>
  </si>
  <si>
    <t>6.Recibimos en comisión $5,000.00 computadoras a un precio de costo de $3,000.00 para ser vendidas con 60% de utilidad</t>
  </si>
  <si>
    <t>Caja del comitente</t>
  </si>
  <si>
    <t>Comitente cuenta caja</t>
  </si>
  <si>
    <t>7.Cobramos al deudor de la letra de la letra de cambio no. 3 su valor nominal</t>
  </si>
  <si>
    <t>Recibimos el efectivo del comitente</t>
  </si>
  <si>
    <t>8.Recibimos del comitente $30,000.00 en efectivo para gastos.</t>
  </si>
  <si>
    <t>9-</t>
  </si>
  <si>
    <t>9.Vendemos $2,000.00 computadoras al contado.</t>
  </si>
  <si>
    <t xml:space="preserve">10. El banco nos devuelve por falta de cobro la letra de cambio no.4 cargando a nuestra cuenta de cheques su valor nominal mas el 3% de gastos de cobranza </t>
  </si>
  <si>
    <t>Comitentes cta caja</t>
  </si>
  <si>
    <t>3-</t>
  </si>
  <si>
    <t>Se venden computadoras al contado</t>
  </si>
  <si>
    <t>SALDOS</t>
  </si>
  <si>
    <t>9A-</t>
  </si>
  <si>
    <t>3A-</t>
  </si>
  <si>
    <t>10-</t>
  </si>
  <si>
    <t>Gatos financieros</t>
  </si>
  <si>
    <t>El banco devuelve L.C. 2y3 por falta de cobro</t>
  </si>
  <si>
    <t xml:space="preserve">4- </t>
  </si>
  <si>
    <t>10A-</t>
  </si>
  <si>
    <t>El banco nos devuelve por falta de cobro L.C.4</t>
  </si>
  <si>
    <t xml:space="preserve">El deudor liquida la letra de cambio </t>
  </si>
  <si>
    <t>El banco nos avisa haber cobrado L.C. 5</t>
  </si>
  <si>
    <t>SUMAS IGUALES</t>
  </si>
  <si>
    <t>Documentos endosados 3</t>
  </si>
  <si>
    <t xml:space="preserve">Rayado diario </t>
  </si>
  <si>
    <t>1.Endosamos en el banco 6 letras de cambio con un valor nominal de $10,000.00 cada una, el banco nos carga 5% de comisión por cada documento abonando a nuestra cuenta el importe neto.</t>
  </si>
  <si>
    <t>2.El banco nos avisa haber cobrado las letras de cambio no. 1 y 2.</t>
  </si>
  <si>
    <t>3.El banco nos devuelve por falta de cobro la letra de cambio no.3 y 4 cargando una comisión de $500.00 por cada documento.</t>
  </si>
  <si>
    <t>4. El deudor de la letra de cambio no. 4 nos liquida el importe nominal mas la comisión cobrada por el banco</t>
  </si>
  <si>
    <t>Endosamos 6 letras de cambio 5% de comisión</t>
  </si>
  <si>
    <t>5.El banco nos avisa haber cobrado la letra de cambio no.6</t>
  </si>
  <si>
    <t>El banco cobra letra de cambio 1 y 2</t>
  </si>
  <si>
    <t>El banco devuelve por falta de cobro 3 y 4</t>
  </si>
  <si>
    <t>Liquida importe nominal mas comisión L.C. 4</t>
  </si>
  <si>
    <t>El banco cobra letra de cambio no.6</t>
  </si>
  <si>
    <t>Cía X S.A.</t>
  </si>
  <si>
    <t>Cía. X S.A.</t>
  </si>
  <si>
    <t>CÍA X S.A.</t>
  </si>
  <si>
    <r>
      <rPr>
        <b/>
        <sz val="20"/>
        <color theme="1"/>
        <rFont val="Century Gothic"/>
        <family val="2"/>
      </rPr>
      <t>Cía. X S.A</t>
    </r>
    <r>
      <rPr>
        <sz val="20"/>
        <color theme="1"/>
        <rFont val="Century Gothic"/>
        <family val="2"/>
      </rPr>
      <t xml:space="preserve">. </t>
    </r>
  </si>
  <si>
    <t>Rayado diario</t>
  </si>
  <si>
    <t xml:space="preserve">Esquemas de mayor </t>
  </si>
  <si>
    <t>Estado de Resultados</t>
  </si>
  <si>
    <t xml:space="preserve">Balance General </t>
  </si>
  <si>
    <t xml:space="preserve">La cía. X inicia operaciones en el ejercicio con los siguientes saldos:             </t>
  </si>
  <si>
    <t xml:space="preserve">Caja </t>
  </si>
  <si>
    <t xml:space="preserve">5- </t>
  </si>
  <si>
    <t>11-</t>
  </si>
  <si>
    <t>Aj5-</t>
  </si>
  <si>
    <t xml:space="preserve">IMPORTE CAPITAL </t>
  </si>
  <si>
    <t xml:space="preserve"> PAGO MENSUAL </t>
  </si>
  <si>
    <t>Caja</t>
  </si>
  <si>
    <t>Deudores diversos</t>
  </si>
  <si>
    <t>Rentas pag por anticipado</t>
  </si>
  <si>
    <t>IVA trasladado</t>
  </si>
  <si>
    <t>Intereses por cobrar</t>
  </si>
  <si>
    <t>Otros ingresos</t>
  </si>
  <si>
    <t>Dep acum de eq de computo</t>
  </si>
  <si>
    <t>Amort acum de G. de exploracion</t>
  </si>
  <si>
    <t xml:space="preserve">Gastos de operación </t>
  </si>
  <si>
    <t>Costo de Ventas</t>
  </si>
  <si>
    <t xml:space="preserve">Sueldos y salarios </t>
  </si>
  <si>
    <t>Proveedores extranjeros</t>
  </si>
  <si>
    <t>Primas de antigüedad</t>
  </si>
  <si>
    <t>Utilidad Bruta</t>
  </si>
  <si>
    <t>Proveedores</t>
  </si>
  <si>
    <t>IMSS</t>
  </si>
  <si>
    <t>Compramos en el extranjero</t>
  </si>
  <si>
    <t>Provisiones por pagar</t>
  </si>
  <si>
    <t>Gastos de Operación</t>
  </si>
  <si>
    <t>Equipo de computo</t>
  </si>
  <si>
    <t>SAR</t>
  </si>
  <si>
    <t xml:space="preserve">12- </t>
  </si>
  <si>
    <t>Perdida en operación</t>
  </si>
  <si>
    <t xml:space="preserve">Inversiones temporales </t>
  </si>
  <si>
    <t xml:space="preserve">Acreedores diversos </t>
  </si>
  <si>
    <t>Patentes y marcas</t>
  </si>
  <si>
    <t>(10 años)</t>
  </si>
  <si>
    <t>Infonavit</t>
  </si>
  <si>
    <t>Intangibles</t>
  </si>
  <si>
    <t>Se crea provisión para primas de ant.</t>
  </si>
  <si>
    <t>Costo integral de financiamiento</t>
  </si>
  <si>
    <t>Gastos de exploración</t>
  </si>
  <si>
    <t>IVA acreditable</t>
  </si>
  <si>
    <t>Aj6-</t>
  </si>
  <si>
    <t xml:space="preserve">Patentes y marcas </t>
  </si>
  <si>
    <t>Impuestos por pagar</t>
  </si>
  <si>
    <t>IVA por acreditar</t>
  </si>
  <si>
    <t xml:space="preserve">Estimacion para cuentas incobrables </t>
  </si>
  <si>
    <t>Rentas cobradas por anticipado</t>
  </si>
  <si>
    <t xml:space="preserve">Rentas cobradas por ant. </t>
  </si>
  <si>
    <t>(5000 mensuales)</t>
  </si>
  <si>
    <t>Intereses pagados por anticipado</t>
  </si>
  <si>
    <t>Otros productos</t>
  </si>
  <si>
    <t xml:space="preserve">Deudores diversos </t>
  </si>
  <si>
    <t>Intereses por pagar</t>
  </si>
  <si>
    <t>Acreedores diversos</t>
  </si>
  <si>
    <t>Perdida del Ejercicio</t>
  </si>
  <si>
    <t xml:space="preserve">Total pasivo a corto plazo </t>
  </si>
  <si>
    <t>Rentas cob.por anticipado</t>
  </si>
  <si>
    <t>Acreedores diversos C.P</t>
  </si>
  <si>
    <t>Aj6A-</t>
  </si>
  <si>
    <t xml:space="preserve">PASIVO A LARGO PLAZO </t>
  </si>
  <si>
    <t>Pagamos sueldos</t>
  </si>
  <si>
    <t>Acreedores diversos L.P.</t>
  </si>
  <si>
    <t>Documentos por pagar  L.P.</t>
  </si>
  <si>
    <t>Saldos anteriores</t>
  </si>
  <si>
    <t>Intereses por pagar C.P.</t>
  </si>
  <si>
    <t>Total Activo Circulante</t>
  </si>
  <si>
    <t xml:space="preserve">1. Compramos mercancías por un importe de $76,800 mas IVA, liquidamos con cheque el 30%, 30% crédito en cudenta corriente y por el importe restante firmamos un pagaré a 90 días que incluye un interés del 1.5% mensual.    </t>
  </si>
  <si>
    <t xml:space="preserve">1- </t>
  </si>
  <si>
    <t>Documentos por pagar</t>
  </si>
  <si>
    <t>Adquirimos nuevo software</t>
  </si>
  <si>
    <t>Endosamos letra de cambio 2</t>
  </si>
  <si>
    <t xml:space="preserve">Equipo de computo </t>
  </si>
  <si>
    <t>Costo de ventas</t>
  </si>
  <si>
    <t>Gastos de operación</t>
  </si>
  <si>
    <t>Amort acum Marcas y Patentes</t>
  </si>
  <si>
    <t>Est para cuentas incobrables</t>
  </si>
  <si>
    <t xml:space="preserve">Doc endosados </t>
  </si>
  <si>
    <t>ACTIVO NO CIRCULANTE</t>
  </si>
  <si>
    <t>Intereses por pagar L.P.</t>
  </si>
  <si>
    <t xml:space="preserve">IVA acreditable </t>
  </si>
  <si>
    <t>13-</t>
  </si>
  <si>
    <t>Aj7-</t>
  </si>
  <si>
    <t>PAGOS ANTICIPADOS</t>
  </si>
  <si>
    <t>Inversiones temporales</t>
  </si>
  <si>
    <t>Rentas pagadas por anticipado</t>
  </si>
  <si>
    <t>Impuestos por  pagar</t>
  </si>
  <si>
    <t>2. Adquirimos una camionetan para el depto. De administración por la cantidad de $226,000.00 iva incluido, se liquida el 20% de enganche y por el importe restante se firman 24 pagarés sin intereses.</t>
  </si>
  <si>
    <t>Cetes</t>
  </si>
  <si>
    <t>Total pasivo largo plazo</t>
  </si>
  <si>
    <t>Liquidamos dos meses</t>
  </si>
  <si>
    <t>FIJO</t>
  </si>
  <si>
    <t xml:space="preserve">TOTAL PASIVO </t>
  </si>
  <si>
    <t xml:space="preserve">7- </t>
  </si>
  <si>
    <t>Banc0s</t>
  </si>
  <si>
    <t xml:space="preserve">CAPITAL CONTABLE </t>
  </si>
  <si>
    <t xml:space="preserve">3. Pagamos por anticipado 3 meses de renta del local con cheque, por la cantidad de $5,000.00 más IVA. (mensual) </t>
  </si>
  <si>
    <t>Depreciacion acum de eq de computo</t>
  </si>
  <si>
    <t xml:space="preserve">Doc.por pagar </t>
  </si>
  <si>
    <t>Invertimos en cetes a 45 días</t>
  </si>
  <si>
    <t>Equipo de transporte</t>
  </si>
  <si>
    <t xml:space="preserve">Perdida del ejercicio </t>
  </si>
  <si>
    <t>4. Vendemos mercancías por la cantidad de $125,000.00 más IVA, nos liquidan el 50% y por el importe restante nos firman 2 letras de cambio.</t>
  </si>
  <si>
    <t xml:space="preserve">Compra de mercancías </t>
  </si>
  <si>
    <t>Aj1-</t>
  </si>
  <si>
    <t>INTANGIBLES</t>
  </si>
  <si>
    <t xml:space="preserve">TOTAL CAPITAL CONTABLE </t>
  </si>
  <si>
    <t xml:space="preserve">2- </t>
  </si>
  <si>
    <t>5. Pagamos sueldos y salarios por la cantidad de $125,000.00 más IVA, nos liquidan el 50% y por el importe restante el pasivo correspondiente como sigue:    IMSS $2,900.00, SAR $3,400.00 Infonavit $3,150.00</t>
  </si>
  <si>
    <t xml:space="preserve">Equipo de transporte </t>
  </si>
  <si>
    <t>Amortizacion de patentes y marcas</t>
  </si>
  <si>
    <t>Cliente liquida letra de cambio</t>
  </si>
  <si>
    <t>Rentas cob por anticip.</t>
  </si>
  <si>
    <t>Rentas cobradas por anticip.</t>
  </si>
  <si>
    <t>Intereses pag por anticipado</t>
  </si>
  <si>
    <t>Utilidad o perdida del ejercicio</t>
  </si>
  <si>
    <t xml:space="preserve">Gastos de exploración </t>
  </si>
  <si>
    <t>Se devengan los dos primeros meses</t>
  </si>
  <si>
    <t>Amortizción acum.de gastos de exp.</t>
  </si>
  <si>
    <t>6. Liquidamos dos mensualidades anticipadas de la camioneta por lo que la agencia nos otorga el 3% de descuento directo al pagaré.</t>
  </si>
  <si>
    <t>Aj2-</t>
  </si>
  <si>
    <t>Software</t>
  </si>
  <si>
    <t>Agua</t>
  </si>
  <si>
    <t>Total Activo No Circulante</t>
  </si>
  <si>
    <t>7. El cliente nos liquida una letra de cambio por lo que otrogamos el 3% de descuento.</t>
  </si>
  <si>
    <t>Adquirimos camioneta para dep.de adm.</t>
  </si>
  <si>
    <t xml:space="preserve">Luz </t>
  </si>
  <si>
    <t xml:space="preserve">Comisión </t>
  </si>
  <si>
    <t>SUMA PASIVO Y CAPITAL</t>
  </si>
  <si>
    <t>8. Recibimos el recibo de agua y luz. El primero por $20,000.00 y el segundo por $16,000.00 (iva incluido) quedan pendientes de pago.</t>
  </si>
  <si>
    <t>9. Liquidamos al proveedor el 20% del saldo del cheque.</t>
  </si>
  <si>
    <t>Recibimos recibo de agua y luz</t>
  </si>
  <si>
    <t>Cargo de comisiones por ch. girados</t>
  </si>
  <si>
    <t>VALORES CONTINGENTES</t>
  </si>
  <si>
    <t>10. Devolvemos al proveedor la mercancía en mal estado por la cantidad de $5,000.00 que nos liquida con un cheque.</t>
  </si>
  <si>
    <t>Aj3-</t>
  </si>
  <si>
    <t>Pagamos por anticipado 3 meses de renta</t>
  </si>
  <si>
    <t>11. Compramos en el extranjero $3,600.00 dólares de mercancías estando el t.c. a 12.80 a crédito.</t>
  </si>
  <si>
    <t>Depreciación de eq de computo</t>
  </si>
  <si>
    <t>Amortización de marcas y patentes</t>
  </si>
  <si>
    <t>12. Adquirimos un nuevo software para la empresa por un importe de $120,000.00 (iva incluido)</t>
  </si>
  <si>
    <t xml:space="preserve">Amortización de G de exploración </t>
  </si>
  <si>
    <t>Liquidamos al proveedor 20%</t>
  </si>
  <si>
    <t>Dep acum de eq de comp.</t>
  </si>
  <si>
    <t>13. Invertimos en cetes $30,000.00 a 45 días con una tasa de interés del 4% mensual, se calculan y provisionan los intereses correspondientes.</t>
  </si>
  <si>
    <t>Amort acum de G de exploracion</t>
  </si>
  <si>
    <t>Amort acum de marcas y patentes</t>
  </si>
  <si>
    <t>Depreciación y amortización del mes</t>
  </si>
  <si>
    <t>Ajustes</t>
  </si>
  <si>
    <t xml:space="preserve">Costo de ventas </t>
  </si>
  <si>
    <t>Aj4-</t>
  </si>
  <si>
    <t xml:space="preserve">1. Se devengan los dos primeros meses de las rentas cobradas por anticipado. </t>
  </si>
  <si>
    <t>Devolvemos mercancía en mal estado</t>
  </si>
  <si>
    <t>2. El banco nos carga comisiones por cheques girados por la cantidad de $2,700.00 mas iva</t>
  </si>
  <si>
    <t xml:space="preserve">Venta de mercancía 50% a credito </t>
  </si>
  <si>
    <t>Esimacion para cuentas incobrables</t>
  </si>
  <si>
    <t>Estimacion cuentas incobrables</t>
  </si>
  <si>
    <t>3. Se registran la depreciación y amortizacion del periodo.</t>
  </si>
  <si>
    <t>4. Se registra la estimación para cuentas incobrables por un 2% sobre el monto de las ventas a crédito.</t>
  </si>
  <si>
    <t xml:space="preserve">5. se crea una provisión para las primas de antigüedad por la cantidad de $4,500.00 </t>
  </si>
  <si>
    <t xml:space="preserve">6. Costo de ventas 60% </t>
  </si>
  <si>
    <t>7. Endosamos en el banco la letra de cambio no. 2 por lo que se nos carga una comisión del 3% el banco nos abona el importe neto a nuestra cuenta.</t>
  </si>
  <si>
    <t xml:space="preserve">8. Tipo de cambio </t>
  </si>
  <si>
    <t xml:space="preserve">Cía Periódico Un Nuevo Día </t>
  </si>
  <si>
    <t>Cía Periódico Un Nuevo Día</t>
  </si>
  <si>
    <t>Cía. Periódico Un Nuevo Día</t>
  </si>
  <si>
    <t xml:space="preserve">Redacciones </t>
  </si>
  <si>
    <t>Equipo de oficina</t>
  </si>
  <si>
    <t>Intereses por pagar CP</t>
  </si>
  <si>
    <t>Intereses por pagar LP</t>
  </si>
  <si>
    <t>Utilidad del ejercicio</t>
  </si>
  <si>
    <t xml:space="preserve">Equipo deoficina </t>
  </si>
  <si>
    <t>Luz</t>
  </si>
  <si>
    <t>Costo de venta 65%</t>
  </si>
  <si>
    <t>Recibe comprobante de luz</t>
  </si>
  <si>
    <t>Sueldos y salarios</t>
  </si>
  <si>
    <t>Pérdida despues del CIF</t>
  </si>
  <si>
    <t>Acreedores bancarios</t>
  </si>
  <si>
    <t>1.Compramos mercancía (papel periódico) por $66,900.00 mas IVA, el proveedor nos otorga credito a 45 días</t>
  </si>
  <si>
    <t>Apertura del mes</t>
  </si>
  <si>
    <t>SAR e INFONAVIT</t>
  </si>
  <si>
    <t>Dep equipo de oficina</t>
  </si>
  <si>
    <t>Dep acum de eq de oficina</t>
  </si>
  <si>
    <t>Marcas y patentes</t>
  </si>
  <si>
    <t>Estimacion para ctas incob</t>
  </si>
  <si>
    <t>Total Pasivo Corto Plazo</t>
  </si>
  <si>
    <t>2.Cobramos la renta anticipada del local 8 por 12 meses, el importe es de $4,500.00 mas IVA (mensual) con cheque.</t>
  </si>
  <si>
    <t>Depreciacion del mes</t>
  </si>
  <si>
    <t>PASIVO LARGO PLAZO</t>
  </si>
  <si>
    <t>Acreedores hipotecarios LP</t>
  </si>
  <si>
    <t>3.El banco nos otroga un crédito a 48 meses por importe de $200,000.00 con una tasa de interes del 9% anual, se abona directamente a la cuenta.</t>
  </si>
  <si>
    <t>Acreedores bancarios CP</t>
  </si>
  <si>
    <t>Pagos Anticipados</t>
  </si>
  <si>
    <t>Compramos mercancía a crédito de 45 días</t>
  </si>
  <si>
    <t>Se pagan sueldos y salarios</t>
  </si>
  <si>
    <t>Intereses pag por anticip</t>
  </si>
  <si>
    <t>4.Vendemos $98,700 mas IVA, 50% nos liquida con cheque y por el importe restante se firma un pagaré que incluye 4% de intereses a 60 días. Costo 65%</t>
  </si>
  <si>
    <t>Fijo</t>
  </si>
  <si>
    <t>Total Pasivo Largo Plazo</t>
  </si>
  <si>
    <t>Aj1A-</t>
  </si>
  <si>
    <t>TOTAL PASIVO</t>
  </si>
  <si>
    <t xml:space="preserve">5.Se pagan sueldos y salarios por la cantidad de $38,000.00 con cheque, se registra el pasivo correspondiente a prestaciones sociales por $14,500.00 de imss y $22,200 de sar e infonavit </t>
  </si>
  <si>
    <t>Rentas cobradas por ant</t>
  </si>
  <si>
    <t>6.Se paga patente de marca por la cantidad de $76,700.00 IVA incluido con cheque, el contrato es a 10 años</t>
  </si>
  <si>
    <t>Cobramos rentas pag por anticipado local 8</t>
  </si>
  <si>
    <t>Se paga patente de marca</t>
  </si>
  <si>
    <t>Se liquida 1 mensualidad de prestamo</t>
  </si>
  <si>
    <t>Perdida del ejercicio</t>
  </si>
  <si>
    <t xml:space="preserve">Marcas y patentes </t>
  </si>
  <si>
    <t>Total Capital Contable</t>
  </si>
  <si>
    <t>7.Endosamos en el pagaré correspondiente a la venta, se nos carga una comisión de $3,000.00, y el importe restante se abona a nuestra cuenta de cheques.</t>
  </si>
  <si>
    <t>Intereses pagados por anticip</t>
  </si>
  <si>
    <t xml:space="preserve">Resp por endoso </t>
  </si>
  <si>
    <t>Estimacion para cuentas incobrables</t>
  </si>
  <si>
    <t>TOTAL ACTIVO</t>
  </si>
  <si>
    <t>TOTAL PASIVO Y CAPITAL</t>
  </si>
  <si>
    <t>8.Pagamos al proveedor el 50% del saldo en forma anticipada, por lo que nos otroga 5% de descuento.</t>
  </si>
  <si>
    <t xml:space="preserve">Comision </t>
  </si>
  <si>
    <t>Est acum para ctas incobrables</t>
  </si>
  <si>
    <t>Acreedores bancarios LP</t>
  </si>
  <si>
    <t>Est para ctas incob del 2% ventas a crédito</t>
  </si>
  <si>
    <t>9.El depto de contabilidad recibe el comprobante de luz por la cantidad de $33,400.00 queda pendiente de pago</t>
  </si>
  <si>
    <t>Intereses poor pagar CP</t>
  </si>
  <si>
    <t>7A-</t>
  </si>
  <si>
    <t xml:space="preserve">Intereses por pagar LP </t>
  </si>
  <si>
    <t xml:space="preserve">Mercancías en comision </t>
  </si>
  <si>
    <t>VALORES AJENOS</t>
  </si>
  <si>
    <t>10.Se registra la depreciacion, amortizacion y devengacion del mes.</t>
  </si>
  <si>
    <t>El banco nos otorga credito a 48 meses</t>
  </si>
  <si>
    <t>Resp por endoso</t>
  </si>
  <si>
    <t xml:space="preserve">Mercancias en comision </t>
  </si>
  <si>
    <t xml:space="preserve">Endosamos pagaré </t>
  </si>
  <si>
    <t>1.Se liquida al banco la primer mensualidad del préstamo</t>
  </si>
  <si>
    <t>2.Se registra la estimación para cuentas incobrables por el monto de las ventas a crédito</t>
  </si>
  <si>
    <t>3.Recibimos en comisión $50,000.00 de mercancías para su venta</t>
  </si>
  <si>
    <t xml:space="preserve">Ventas </t>
  </si>
  <si>
    <t>Est para ctas incobrables</t>
  </si>
  <si>
    <t>Vendemos 50% con cheque 50% firma pagaré</t>
  </si>
  <si>
    <t xml:space="preserve">Pago a proveedor </t>
  </si>
  <si>
    <t>Cía Dólar Word</t>
  </si>
  <si>
    <t>Cía. Dólar Word</t>
  </si>
  <si>
    <t>Balanza de comprobación</t>
  </si>
  <si>
    <t>Amort acum de G de Instalacion</t>
  </si>
  <si>
    <t>Saldos</t>
  </si>
  <si>
    <t>Saldos Ajustados</t>
  </si>
  <si>
    <t>LA CIA. DÓLAR WORD INICiA OPERACIONES CON LOS SIGUIENTES SALDOS</t>
  </si>
  <si>
    <t xml:space="preserve">Concepto </t>
  </si>
  <si>
    <t xml:space="preserve">Parcial </t>
  </si>
  <si>
    <t xml:space="preserve">Haber </t>
  </si>
  <si>
    <t>Deudor</t>
  </si>
  <si>
    <t>Acreedor</t>
  </si>
  <si>
    <t>15-</t>
  </si>
  <si>
    <t>CAJA</t>
  </si>
  <si>
    <t xml:space="preserve">Documentos por pagar  </t>
  </si>
  <si>
    <t xml:space="preserve">BANCOS </t>
  </si>
  <si>
    <t>Capital Social</t>
  </si>
  <si>
    <t>Bancos extranjeros</t>
  </si>
  <si>
    <t>INVENTARIOS</t>
  </si>
  <si>
    <t>Aumento de capital</t>
  </si>
  <si>
    <t>Porducto integral de financiamiento</t>
  </si>
  <si>
    <t>EQUIPO DE OFICINA</t>
  </si>
  <si>
    <t>15A-</t>
  </si>
  <si>
    <t>Clientes</t>
  </si>
  <si>
    <t>GASTOS DE INSTALACION</t>
  </si>
  <si>
    <t>Gastos de instalación</t>
  </si>
  <si>
    <t>Estimacion para ctas incobrables</t>
  </si>
  <si>
    <t>PATENTES Y MARCAS</t>
  </si>
  <si>
    <t>contrato a 25 años.</t>
  </si>
  <si>
    <t>UTILIDADES EJERC ANTERIORES</t>
  </si>
  <si>
    <t>Utilidad del ejerc. Anterior</t>
  </si>
  <si>
    <t>Adquisicion de automovil</t>
  </si>
  <si>
    <t>Se realiza arqueo de caja</t>
  </si>
  <si>
    <t>Endosamos letra de cambio 1</t>
  </si>
  <si>
    <t>Utilidad del Ejercicio</t>
  </si>
  <si>
    <t xml:space="preserve">CAPITAL SOCIAL </t>
  </si>
  <si>
    <t>16-</t>
  </si>
  <si>
    <t xml:space="preserve">PÉRDIDAS ACUMULADAS </t>
  </si>
  <si>
    <t>Pérdidas acumuladas</t>
  </si>
  <si>
    <t>Comitente cta de mercancía</t>
  </si>
  <si>
    <t>Interese de la inversión</t>
  </si>
  <si>
    <t>Se reciben en comision mercancías</t>
  </si>
  <si>
    <t>Gastos de instalacion</t>
  </si>
  <si>
    <t>Utilidad del ejercicio anterior</t>
  </si>
  <si>
    <t>Acreedores diversos LP</t>
  </si>
  <si>
    <t>Intereses por  pagar LP</t>
  </si>
  <si>
    <t>Mercancías en comision</t>
  </si>
  <si>
    <t>1.-.  Pagamos gastos del mes  con cheque como sigue:</t>
  </si>
  <si>
    <t xml:space="preserve">Gastos de operacion </t>
  </si>
  <si>
    <t>12-</t>
  </si>
  <si>
    <t>17-</t>
  </si>
  <si>
    <t xml:space="preserve">Intereses pag por anticipado </t>
  </si>
  <si>
    <t>luz</t>
  </si>
  <si>
    <t>mas iva</t>
  </si>
  <si>
    <t>Telefono</t>
  </si>
  <si>
    <t>Depreciación de eq de oficina</t>
  </si>
  <si>
    <t>Comitente cuenta de caja</t>
  </si>
  <si>
    <t>Pagos anticipados</t>
  </si>
  <si>
    <t>telefono</t>
  </si>
  <si>
    <t>Renta</t>
  </si>
  <si>
    <t>5A-</t>
  </si>
  <si>
    <t>Amort de marcas y patentes</t>
  </si>
  <si>
    <t>Recibimos del comitente 20000 para g</t>
  </si>
  <si>
    <t>Equipo de trasporte</t>
  </si>
  <si>
    <t>renta</t>
  </si>
  <si>
    <t xml:space="preserve">Amort de G de Instalación </t>
  </si>
  <si>
    <t>18-</t>
  </si>
  <si>
    <t xml:space="preserve">Fijo </t>
  </si>
  <si>
    <t xml:space="preserve">2.-  Compramos mercancias por la cantidad de 180,000.00 mas iva, pagamos 35% de enganche y por el importe </t>
  </si>
  <si>
    <t>Pagamos gastos del mes con cheque</t>
  </si>
  <si>
    <t>Venta de mercancía</t>
  </si>
  <si>
    <t xml:space="preserve">Amort acum de G d instalacion </t>
  </si>
  <si>
    <t>Nacionales</t>
  </si>
  <si>
    <t xml:space="preserve">Gastos de instalacion </t>
  </si>
  <si>
    <t>Dep acumulada de equipo de oficina</t>
  </si>
  <si>
    <t>3.- Adquirimos un software para el equipo de computo con un valor de 6,580.00 USD TC. 19.00, pagamos el 60% con cheque y por el importe</t>
  </si>
  <si>
    <t>Registro de dep y amort del ejercicio</t>
  </si>
  <si>
    <t xml:space="preserve">Amort acum de G de Instalacion </t>
  </si>
  <si>
    <t>19-</t>
  </si>
  <si>
    <t>4.- Adquirimos un automóvil para el uso de la empresa por la cantidad de 125,000.00 más iva,  pagamos el 20% de enganche y por el importe restante</t>
  </si>
  <si>
    <t xml:space="preserve">IVA por acreditar </t>
  </si>
  <si>
    <t>Acreedores diversos CP</t>
  </si>
  <si>
    <t>Amort acumulada de marcas y patentes</t>
  </si>
  <si>
    <t>5.- Vendemos mercancias por 520000.00 mas iva recibimos el 50% con cheque, 25% en cuenta corriente  y el importe restante se firmas 2 letras de cambio.</t>
  </si>
  <si>
    <t>Utilidad cambiaria</t>
  </si>
  <si>
    <t>Perdidas acumuladas</t>
  </si>
  <si>
    <t>Amort acum de Marcas y patentes</t>
  </si>
  <si>
    <t xml:space="preserve">utilidad o pérdida </t>
  </si>
  <si>
    <t>Est para cuentas incob por el monto 5%</t>
  </si>
  <si>
    <t>19A-</t>
  </si>
  <si>
    <t>6.- Pagamos sueldos y salarios por la cantidad de 15,000 con cheque, y registramos el pasivo por carga social como sigue:</t>
  </si>
  <si>
    <t>Compra de mercancía</t>
  </si>
  <si>
    <t>14-</t>
  </si>
  <si>
    <t>Amort acumulada de G de Instalacion</t>
  </si>
  <si>
    <t>Pagamos sueldos y salarios</t>
  </si>
  <si>
    <t>Total Activo No circulante</t>
  </si>
  <si>
    <t>7.- Rentamos un local y adelantamos 12 rentas por un importe de 4,000 mensuales mas iva se liquida con cheque.</t>
  </si>
  <si>
    <t>Se revalua la moneda t.c. 18.20</t>
  </si>
  <si>
    <t>8.-  Cobramos 18 meses de renta adelantda del local por la cantidad de 3,500.00 mensuales mas iva con cheque.</t>
  </si>
  <si>
    <t>Intereses pag.por anticipado</t>
  </si>
  <si>
    <t>9.-Se realiza un aumento de capital y el socio B aporta 50,000.00 en efectivo que se deposita en en el banco a una inversión con una tasa del 7% mensual.</t>
  </si>
  <si>
    <t>14A-</t>
  </si>
  <si>
    <t>VALORES CONTINGETES</t>
  </si>
  <si>
    <t>Acreedores diversos C.P.</t>
  </si>
  <si>
    <t>10.-Se realiza un arqueo de caja que arroja un sobrante  de 1000.</t>
  </si>
  <si>
    <t>Renta de local y adelantamos 12 rentas</t>
  </si>
  <si>
    <t xml:space="preserve">VALORES AJENOS </t>
  </si>
  <si>
    <t>11.- Se registran los intereses  de la inversion.</t>
  </si>
  <si>
    <t>Intereses por pagar C.P</t>
  </si>
  <si>
    <t>Se devengan 2 primeros meses de renta</t>
  </si>
  <si>
    <t>12.- Se segistran ls depreciacion, amortización  del ejercicio.</t>
  </si>
  <si>
    <t>13.- Se crea la estimacion para cuentas incobrables por el monto del 5% sobre las ventas a crédito.</t>
  </si>
  <si>
    <t xml:space="preserve">Adquirimos software para equipo de computo </t>
  </si>
  <si>
    <t>Rentas cob por anticipado</t>
  </si>
  <si>
    <t xml:space="preserve">Otros productos </t>
  </si>
  <si>
    <t>14.- Se devengan los dos primeros meses de las rentas pagadas y cobradas  por anticipado.</t>
  </si>
  <si>
    <t>Pérdidas y ganancias</t>
  </si>
  <si>
    <t>15.- Endosamos en el banco la letra de cambio no. 1, no carga una comisiòn del 3% sobre el valor del documento, el importe neto se abona a nuestra cuenta.</t>
  </si>
  <si>
    <t>16.- se reciben en comisión 200,000  de mercancías.</t>
  </si>
  <si>
    <t>17.- Recibimos del comitente $20,000 para gastos.</t>
  </si>
  <si>
    <t>18.- Aperturamos una cuenta de cheque en el extrajnero por la cantidad de 1500 USD el TC es de 19.00</t>
  </si>
  <si>
    <t>19.- Se revalua la moneda al cierre del mes el tc es de 18.20</t>
  </si>
  <si>
    <t>Cía X S.A de C.V.</t>
  </si>
  <si>
    <t>Cía X S.A. de C.V.</t>
  </si>
  <si>
    <t>Cía. X S.A. de C.V.</t>
  </si>
  <si>
    <t xml:space="preserve">Estado de cambios en el capital contable </t>
  </si>
  <si>
    <t>La CIA X S.A. de C.V.      Termina con los siguientes saldos al 31 Diciembre 2014</t>
  </si>
  <si>
    <t xml:space="preserve">Capital Social </t>
  </si>
  <si>
    <t>Utilidades Acumuladas</t>
  </si>
  <si>
    <t>Utilidades acumuladas</t>
  </si>
  <si>
    <t xml:space="preserve">Reserva legal </t>
  </si>
  <si>
    <t>TOTAL</t>
  </si>
  <si>
    <t>Pérdidas Acumulada</t>
  </si>
  <si>
    <t>Saldos iniciales</t>
  </si>
  <si>
    <t>Aumento de Capital 30/04/2015</t>
  </si>
  <si>
    <t>Utilidad del Ejercicio  2014</t>
  </si>
  <si>
    <t>Traspaso de utilidad</t>
  </si>
  <si>
    <t>Decreto de dividendos 09/05/15</t>
  </si>
  <si>
    <t>Reduccion de capital 30/06/15</t>
  </si>
  <si>
    <t>1.- Asamblea ordinaria del 30 abril de 2015, se autoriza aumento de capital por $160,000.00 que aporta el socio a con cheque</t>
  </si>
  <si>
    <t>Aumento de capital 31/07/15</t>
  </si>
  <si>
    <t>Se traspasa utilidad del ejerc</t>
  </si>
  <si>
    <t>Reserva legal</t>
  </si>
  <si>
    <t>2.-Se traspasa la utilidad del ejercicio.</t>
  </si>
  <si>
    <t>3.- Asamblea extraordinaria del 9 de mayo de 2015.  Decreto de dividendos por $235,000.00  se  paga con cheque el 50% al socio A el importe restante el socio capitaliza</t>
  </si>
  <si>
    <t>Utilidad de ej 2014</t>
  </si>
  <si>
    <t xml:space="preserve">Utilidad del ejerc 2015 </t>
  </si>
  <si>
    <t>4.- Asamblea ordinaria del 30 de junio de 2015, se acuerda una reducción de capital del 2% del saldo, se paga con cheque.</t>
  </si>
  <si>
    <t>Socio A</t>
  </si>
  <si>
    <t xml:space="preserve">5.-Asamblea ordinaria del 31 de julio del 2015, se acuerda liquidar 3 trabajadores por la cantidad de $15,000 cada uno. Dos se liquidan con cheque y el tercero se hace socio emitiendo sus acciones </t>
  </si>
  <si>
    <t>Decreto de dividendos</t>
  </si>
  <si>
    <t>6.- La utilidad del ejercicio 2015 es de $588,000.00 se crea la reserva legal   correspondiente al ejercicio y se registra la utilidad del mismo</t>
  </si>
  <si>
    <t>Reduccion de capital de 2%</t>
  </si>
  <si>
    <t>Liquidaciones</t>
  </si>
  <si>
    <t>se liquida 3 trabajadores uno se hace socio</t>
  </si>
  <si>
    <t>Pérdidas y Ganancias</t>
  </si>
  <si>
    <t>6A-</t>
  </si>
  <si>
    <t>Compañía Abarrotera S.A. de C.V.</t>
  </si>
  <si>
    <t>Compañía Abarrotera S.A.de C.V.</t>
  </si>
  <si>
    <t>Redacciones</t>
  </si>
  <si>
    <t>Estado de cambios en el capital contable al 31 de Diciembre 2014</t>
  </si>
  <si>
    <t xml:space="preserve">La compañía Abarrotera S.A. de C.V. al 31 de Diciembre del 2014 tiene los siguientes saldos </t>
  </si>
  <si>
    <t>Utilidad ejercicio 2015</t>
  </si>
  <si>
    <t>Reserva Legal</t>
  </si>
  <si>
    <t>Aumento de Capital 30 sep 2015</t>
  </si>
  <si>
    <t>Decreto de dividendos 9 oct 2015</t>
  </si>
  <si>
    <t>Reduccion de capital 30 nov 2015</t>
  </si>
  <si>
    <t>Pérdida del ej 2014</t>
  </si>
  <si>
    <t>Capitalizacion de pasivos 5 dic 2015</t>
  </si>
  <si>
    <t>Utilidad del ejercicio 2015</t>
  </si>
  <si>
    <t>1.En la asamblea ordinaria del 30 septiembre 2015 se autoriza aumento de capital por $500,000.00 que aporta el socio A que queda pendiente de exibir</t>
  </si>
  <si>
    <t>2. Asamblea extraordinaria del 9 de Octubre se decretan dividendos por $100,000.00 que se liquida con un automovil</t>
  </si>
  <si>
    <t>Pérdidas de ejercicio 2014</t>
  </si>
  <si>
    <t>3. En asamblea ordinaria de 30 de noviembre 2015 se acuerda una reduccion de capital del 5% de su saldo que se capitaliza contra pérdidas acumuladas</t>
  </si>
  <si>
    <t>4. En asamblea extraordinaria del 5 de Diciembre 2015 se acuerda capitalizar pasivos por un importe de $90,000</t>
  </si>
  <si>
    <t>5.La utilidad del ejercicio 2015 fue de $710,000.00</t>
  </si>
  <si>
    <t>6.Se crea la reserva legal sobre el monto de capital social inicial del 5%</t>
  </si>
  <si>
    <t>Reduccion de capital</t>
  </si>
  <si>
    <t>Utilidad del ej  2015</t>
  </si>
  <si>
    <t>Cpitalizacion de pasivos</t>
  </si>
  <si>
    <t>Se crea reserva legal</t>
  </si>
  <si>
    <t>Cía IXE Bancos</t>
  </si>
  <si>
    <t>Cía IXE Banco</t>
  </si>
  <si>
    <t xml:space="preserve">Balanza de comprobacion </t>
  </si>
  <si>
    <t>Utilidad del ejercicio 2014</t>
  </si>
  <si>
    <t>Capital      Social</t>
  </si>
  <si>
    <t>LA CIA. IXE BANCO  INICIA OPERACIONES CON LOS SIGUIENTES SALDOS</t>
  </si>
  <si>
    <t>Depreciacion equipo de oficina</t>
  </si>
  <si>
    <t>Aportacion del socio</t>
  </si>
  <si>
    <t>Depreciacion equipo de transporte</t>
  </si>
  <si>
    <t>Capitalizacion de pérdidas acumuladas</t>
  </si>
  <si>
    <t xml:space="preserve">IVA trasladado </t>
  </si>
  <si>
    <t xml:space="preserve">Amortizacion Gastos de Instalacion </t>
  </si>
  <si>
    <t>Ingreso de nuevo socio aporta 4500 acciones</t>
  </si>
  <si>
    <t>Capitalizacion de utilidades acumuladas</t>
  </si>
  <si>
    <t>Amortizacion Software</t>
  </si>
  <si>
    <t>20-</t>
  </si>
  <si>
    <t>Retiro del socio</t>
  </si>
  <si>
    <t xml:space="preserve"> SOFTWARE</t>
  </si>
  <si>
    <t>Dep acum de equipo de oficina</t>
  </si>
  <si>
    <t>Ingreso de nuevo socio</t>
  </si>
  <si>
    <t>Utilidades del ejerc anterior</t>
  </si>
  <si>
    <t>Dep acum de eq de transporte</t>
  </si>
  <si>
    <t>Utlidad del ejercicio 2015</t>
  </si>
  <si>
    <t xml:space="preserve">PÉRDIDAS D EEJERCICIOS ANTERIORES </t>
  </si>
  <si>
    <t>Pérdidas de ejerc anteriores</t>
  </si>
  <si>
    <t>Costos de ventas</t>
  </si>
  <si>
    <t>Amort acum de Gastos de inst</t>
  </si>
  <si>
    <t>CAPITAL SOCIAL SUSCRITO</t>
  </si>
  <si>
    <t>12A-</t>
  </si>
  <si>
    <t xml:space="preserve">21- </t>
  </si>
  <si>
    <t>Intangibles (software)</t>
  </si>
  <si>
    <t>Utilidad del ej anterior</t>
  </si>
  <si>
    <t>Pérdidas del ej anterior</t>
  </si>
  <si>
    <t>1.- Se recibe el recibo de luz por la cantidad de 30,800.00 más iva y agua por 28,000.00 se  registra la provisión correspondiente.</t>
  </si>
  <si>
    <t xml:space="preserve">Se registra dep. amort. Y devengacion </t>
  </si>
  <si>
    <t>Se registra el resultado del periodo</t>
  </si>
  <si>
    <t xml:space="preserve">2.-  Compramos mercancías por la cantidad de 250,000.00 mas iva, pagamos 50% de enganche con CH 1 y por el importe restante firmamos un pagare a 30 dias que incluye el  5% de intereses. </t>
  </si>
  <si>
    <t>22-</t>
  </si>
  <si>
    <t>3.- Adquirimos un software para el equipo de computo con un valor de 70,000.00 mas iva, pagamos el 50% con cheque No.2 y por el importe restante obtenemos crédito a 18 meses con una tasa de interés del 5% anual calculado sobre saldos insolutos.</t>
  </si>
  <si>
    <t>Pérdida cambiaria</t>
  </si>
  <si>
    <t>Dep acum eq de transporte</t>
  </si>
  <si>
    <t>4.- Aquirimos una camioneta de reparto por la cantidad de 150,000.00 más iva,  pagamos el 20% de enganche CH 3y por el importe restante obtenemos crédito a 24 meses sin intereses.</t>
  </si>
  <si>
    <t>Se recibe recibe de luz mas IVA y agua</t>
  </si>
  <si>
    <t>Se registra poliza de sueldos y salarios</t>
  </si>
  <si>
    <t>Se crea estimacion para ctas incobrables</t>
  </si>
  <si>
    <t>Revaluación de la moneda t.c. 18.50</t>
  </si>
  <si>
    <t>Imtangibles</t>
  </si>
  <si>
    <t>Utilidad 2014</t>
  </si>
  <si>
    <t>Amort acum de software</t>
  </si>
  <si>
    <t>Equipo de reparto</t>
  </si>
  <si>
    <t>5.- Vendemos mercancías por 920,000.00 iva incluido, nos liquidan el 50% con cheque y por el importe restante firmamos 3 letras de cambio.  Precio de costo 60%</t>
  </si>
  <si>
    <t xml:space="preserve">Dep acumulada de equipo de reparto </t>
  </si>
  <si>
    <t>Utilidad 2015</t>
  </si>
  <si>
    <t>Utilidad del ejerc 2014</t>
  </si>
  <si>
    <t>Perdida de ejercicios anteriores</t>
  </si>
  <si>
    <t>6.- Se registra la póliza de  sueldos y salarios por la cantidad de 30000 con cheque 4, además la carga social como sigue:               imss 12,200.00,  sar 7,500.00, infonavit 9,850.00.</t>
  </si>
  <si>
    <t>Renta de local 12 meses por adelantado</t>
  </si>
  <si>
    <t>7.- Rentamos un local y cobramos por adelantado 12 meses de renta por  5,000.00 mensulaes más iva. (recibimos una transferencia)</t>
  </si>
  <si>
    <t>8.- 15/07/2015En asamblea  ordinaria se acuerda registrar la reserva legal por el 5% del capital social.</t>
  </si>
  <si>
    <t>9.-28/08/2015 En asamblea extraordinaria el socio B aporta 100,000.00 en efectivo se deposita el 50% en en el banco,y con el importe restante se apertura una cuenta en el banco de Miami el TC es de 19.10</t>
  </si>
  <si>
    <t>Endosamos en el banco 2 letras de cambio</t>
  </si>
  <si>
    <t>Amort acumulada de software</t>
  </si>
  <si>
    <t>Registra reserva legal por 5%</t>
  </si>
  <si>
    <t>10.- Se capitaliza el 5% del saldo de las pérdidas acumuladas.</t>
  </si>
  <si>
    <t>PASIVO MAS CAPITAL CONTABLE</t>
  </si>
  <si>
    <t>11.- Se raliza una inversión a 30 dias  por 25,000 a una tasa del 6% mensual, se registran los intereses correspondientes.</t>
  </si>
  <si>
    <t>12.- Se segistran la depreciación, amortización y devengación del periodo. (anual)</t>
  </si>
  <si>
    <t>Se capitaliza el 50% de las utilidades acum</t>
  </si>
  <si>
    <t>CUENTAS DE ORDEN</t>
  </si>
  <si>
    <t>13.- Se crea la estimacion para cuentas incobrables por el monto del 1% sobre las ventas.</t>
  </si>
  <si>
    <t>Bancos de Miami</t>
  </si>
  <si>
    <t>14.- Endosamos en el banco 2  letras  de cambio a cargo del cliente por lo que se nos carga una comisión del 10%, el importe neto se abona a nuestra cuenta.</t>
  </si>
  <si>
    <t xml:space="preserve">Mercancía en comision </t>
  </si>
  <si>
    <t>Amort acum de G de instalacion</t>
  </si>
  <si>
    <t xml:space="preserve">Aportacion del socio B </t>
  </si>
  <si>
    <t>Comitente cuenta mercancía</t>
  </si>
  <si>
    <t xml:space="preserve">Responsabilidad por endoso </t>
  </si>
  <si>
    <t>15.- se capitaliza el 50% de las utilidades acumuladas.</t>
  </si>
  <si>
    <t>Recibimos en comision mercancía</t>
  </si>
  <si>
    <t>16.- Recibimos en comisión  60,000.00 de mercancías para ser vendidas con un 50% de utilidad.</t>
  </si>
  <si>
    <t>17.- El banco nos devuelve por falta de cobro una letra de cambio cargando a nuestra cuenta de cheques el  5% del valor del documento por comisión.</t>
  </si>
  <si>
    <t>Comitente cuenta de mercancias</t>
  </si>
  <si>
    <t>Se capitaliza 5% sobre pérdidas acumuladas</t>
  </si>
  <si>
    <t>18.- Se realiza asamblea extraordinaria y se autoriza el retiro de un socio, se liquida $50,000.00 con Ch.5</t>
  </si>
  <si>
    <t>Compramos sofware</t>
  </si>
  <si>
    <t>17A-</t>
  </si>
  <si>
    <t>19.- Se recibe el ingreso de un nuevo socio que aporta 4500 acciones con valor de $1,000.00 cada una, liquida el 50% con cheque y por el importe restante aporta equipo de computo.</t>
  </si>
  <si>
    <t xml:space="preserve">19.- Se recibe el ingreso de un nuevo socio que aporta 4500 acciones con valor de $1,000.00 cada una, liquida el 50% con cheque y por el importe restante aporta equipo de computo. </t>
  </si>
  <si>
    <t>Nos devuelven por falta de cobro LC</t>
  </si>
  <si>
    <t>20.- Cobramos al deudor de la letra de cambio el importe del documento mas comisiones.</t>
  </si>
  <si>
    <t xml:space="preserve">Inversion a 30 días a 6% mensual </t>
  </si>
  <si>
    <t>Amort acum software</t>
  </si>
  <si>
    <t>21.- Se registra el resultado del periodo.</t>
  </si>
  <si>
    <t>22.- Se efectúa la revaluación de la moneda al cierre del ejercicio t.c es de 18.50</t>
  </si>
  <si>
    <t xml:space="preserve">Liquidacion </t>
  </si>
  <si>
    <t>23.-  Realizar conciliación bancaria , tomando en cuanta que el cheque 2 y 5 quedaron pendintes de cobro,y quedo pendiene el registro de comisiones ganadas por un importe de $2,500.00. Así mismo el banco nos notifica que recibió por transferencia el deposito de un cliente por $75,000.00 Así mismo el banco nos notifica que recibió por transferencia el deposito de un cliente por $75,000.00</t>
  </si>
  <si>
    <t>Adquirimos camioneta de reparto</t>
  </si>
  <si>
    <t>Retiro de socio, se liquida con ch 5</t>
  </si>
  <si>
    <t xml:space="preserve">LA CIA. IXE BANCO  </t>
  </si>
  <si>
    <t>Redaccion</t>
  </si>
  <si>
    <t>IVA por Trasladar</t>
  </si>
  <si>
    <t>Rentas pag. Por antcp.</t>
  </si>
  <si>
    <t>INICIA OPERACIONES CON LOS SIGUIENTES SALDOS:</t>
  </si>
  <si>
    <t>5a</t>
  </si>
  <si>
    <t>12a</t>
  </si>
  <si>
    <t>Costo de Venta</t>
  </si>
  <si>
    <t>Rentas pagadas por antcp.</t>
  </si>
  <si>
    <t>Utilidad en operación</t>
  </si>
  <si>
    <t>Bancos Ext.</t>
  </si>
  <si>
    <t>Gasto financiero</t>
  </si>
  <si>
    <t>Producto financiero</t>
  </si>
  <si>
    <t>Gastos de Operacio</t>
  </si>
  <si>
    <t>Deudores Diversos</t>
  </si>
  <si>
    <t>Costo int. Fin.</t>
  </si>
  <si>
    <t>Patentes y Marcas</t>
  </si>
  <si>
    <t>Sueldos y Salarios</t>
  </si>
  <si>
    <t>Estimacion p/ cts. Incbls.</t>
  </si>
  <si>
    <t>Deudores div.</t>
  </si>
  <si>
    <t>Utilidades Anteriores</t>
  </si>
  <si>
    <t>Marcas y Patentes</t>
  </si>
  <si>
    <t>Bancos ext.</t>
  </si>
  <si>
    <t>Dep. acum.eq. Of.</t>
  </si>
  <si>
    <t>Estimacion p/ ctas. Incbls.</t>
  </si>
  <si>
    <t>Capital Soc.</t>
  </si>
  <si>
    <t>IVA Acreditable</t>
  </si>
  <si>
    <t>INFONAVIT</t>
  </si>
  <si>
    <t>IVA por Acreditar</t>
  </si>
  <si>
    <t>Maquinaria y equipo</t>
  </si>
  <si>
    <t>Gasto Financiero</t>
  </si>
  <si>
    <t>Dep. Acum. Maq. Y Eq.</t>
  </si>
  <si>
    <t>Eq. De Of.</t>
  </si>
  <si>
    <t>14a</t>
  </si>
  <si>
    <t>Dep. Acum. Eq. De Of.</t>
  </si>
  <si>
    <t xml:space="preserve">2.-  Compramos mercancías por la cantidad de 6315 dólares T.C. 19.00 , pagamos 40% de enganche y por el importe </t>
  </si>
  <si>
    <t>Intangible</t>
  </si>
  <si>
    <t>Rentas pag. Por anticipado</t>
  </si>
  <si>
    <t>restante firmamos un pagare a 45 dias que incluye el  5% de intereses. .</t>
  </si>
  <si>
    <t>Amort. Acum. Intangible</t>
  </si>
  <si>
    <t>Perdida de ejercicio</t>
  </si>
  <si>
    <t>3.- Adquirimos un software para el equipo de computo con un valor de 98,000.00 mas iva, pagamos el 60% con cheque y por el importe restante obtenemos 18 meses sin intereses.</t>
  </si>
  <si>
    <t>Gastos de Inst.</t>
  </si>
  <si>
    <t>4.- Aquirimos maquinaria y equipo para el uso de la empresa por la cantidad de 425,000.00 iva incluido, pagamos el 30% de enganche y por el importe restante</t>
  </si>
  <si>
    <t>Pago gastos del mes</t>
  </si>
  <si>
    <t>Amort. Acum. Gastos de Inst.</t>
  </si>
  <si>
    <t xml:space="preserve"> firmamos 48 documentos que incluyen el 2% de interes cada documento.</t>
  </si>
  <si>
    <t>Utilidades A.</t>
  </si>
  <si>
    <t>IVA Aacreditable</t>
  </si>
  <si>
    <t>Gastos Finc.</t>
  </si>
  <si>
    <t>Dep. acum. Maq. Y eq.</t>
  </si>
  <si>
    <t>Amort. Acum. Gast. Inst.</t>
  </si>
  <si>
    <t>Amort. Acum marc. Y pat.</t>
  </si>
  <si>
    <t>Amort. Acum. Intg.</t>
  </si>
  <si>
    <t>Maquinaria y eq.</t>
  </si>
  <si>
    <t>5.- Vendemos mercancias por $180,000.00 mas iva recibimos el 80% con cheque y el importe restante se firman dos letras de cambio con vencimiento a 30 dias,.</t>
  </si>
  <si>
    <t>Utilidad del ejercico anterios</t>
  </si>
  <si>
    <t>Amort. Acum. Marcas y pat.</t>
  </si>
  <si>
    <t>Dep acumulada de maq. Y eq.</t>
  </si>
  <si>
    <t>costo de venta 65%</t>
  </si>
  <si>
    <t>Acreedores div. CP</t>
  </si>
  <si>
    <t>6.- Pagamos sueldos y salarios por la cantidad de $50,000 con cheque, y registramos el pasivo por carga social como sigue:</t>
  </si>
  <si>
    <t>imss $42,000.00 , sar 15,500.00, infonavit $14,850.00</t>
  </si>
  <si>
    <t>7.- Rentamos un local y adelantamos 12 rentas por un importe de 6000 mensuales mas iva se liquida con cheque.</t>
  </si>
  <si>
    <t>Compra de mercancia</t>
  </si>
  <si>
    <t>Producto Financiero</t>
  </si>
  <si>
    <t>Acreedores div. LP</t>
  </si>
  <si>
    <t>Amort acumulada de marc. Y pat.</t>
  </si>
  <si>
    <t>8.- En asamblea  ordinaria se acuerda registrar la reserva legal por el 5% del importe de las utilidades.</t>
  </si>
  <si>
    <t>16a</t>
  </si>
  <si>
    <t>IVA Trasladado</t>
  </si>
  <si>
    <t>Amort. Acum. Intangibles</t>
  </si>
  <si>
    <t>9.- En asamblea extraordinaria el socio B aporta $150,000.00 exhibe el 50% con cheque y queda pendiete el importe restante.</t>
  </si>
  <si>
    <t>10.- se realiza un arqueo del almacen  que arroja un faltante de $12,000, se cargan al encargado de almacén.</t>
  </si>
  <si>
    <t>11.- se apertura una cuenta en en extranjero pr la cantidad de 1500 euros t.c. 22.50</t>
  </si>
  <si>
    <t>Acreedores Diversos CP</t>
  </si>
  <si>
    <t>12.- se segistran la depreciación, amortización y devengación del ejercicio.</t>
  </si>
  <si>
    <t>Acreedores Diversos LP</t>
  </si>
  <si>
    <t>Utilidad del ejerc. Ant.</t>
  </si>
  <si>
    <t>13.- se crea la estimacion para cuentas incobrables por el monto del 1% sobre las ventas a crédito</t>
  </si>
  <si>
    <t>Acreedores div. Cp</t>
  </si>
  <si>
    <t>Acreedores div. Lp</t>
  </si>
  <si>
    <t>Est. p/ ctas. Incbls.</t>
  </si>
  <si>
    <t>Docs. Endosados</t>
  </si>
  <si>
    <t>Resp. Por endoso</t>
  </si>
  <si>
    <t>P. financiero</t>
  </si>
  <si>
    <t>14.- endosamos en el banco la letra de cambio a cargo del cliente por lo que se nos carga una comisión del 10%, el importe neto se abona a nuestra cuenta.</t>
  </si>
  <si>
    <t>Bancos Extranjeros</t>
  </si>
  <si>
    <t>Maquinaria y Equipo</t>
  </si>
  <si>
    <t xml:space="preserve">Bancos  </t>
  </si>
  <si>
    <t>16.- Se realiza el cierre del ejercicio y el TC del euro es  de 23.50 y del dólar 18.80</t>
  </si>
  <si>
    <t>Gastos de Op.</t>
  </si>
  <si>
    <t xml:space="preserve">IVA por Acreditar </t>
  </si>
  <si>
    <t>Gastos Finc</t>
  </si>
  <si>
    <t>Productos Finc.</t>
  </si>
  <si>
    <t>Dep.Equipo de Oficina</t>
  </si>
  <si>
    <t>Perdidas y Ganancias</t>
  </si>
  <si>
    <t>Documentos por Pagar</t>
  </si>
  <si>
    <t>Dep. Mob. Y Eq.</t>
  </si>
  <si>
    <t>Amort. Gastos de Inst.</t>
  </si>
  <si>
    <t>Amort. Marc. Y Pat.</t>
  </si>
  <si>
    <t>Amort. Intgs.</t>
  </si>
  <si>
    <t>Maq y Ep</t>
  </si>
  <si>
    <t>Docs. Por Cobrar</t>
  </si>
  <si>
    <t>Iva Trasladado</t>
  </si>
  <si>
    <t>Perdidas y ganancias</t>
  </si>
  <si>
    <t>Dep. Acum. Mob. Y Eq</t>
  </si>
  <si>
    <t>Amort. Acum. Marc. Y Pat.</t>
  </si>
  <si>
    <t>Amort. Acum. Intgs.</t>
  </si>
  <si>
    <t>Dra.en C.S. y A. María de los Ángeles Velázquez Martínez</t>
  </si>
  <si>
    <t>INTRODUCCIÓN:</t>
  </si>
  <si>
    <t>El presente cuaderno de ejercicios presenta la temática del</t>
  </si>
  <si>
    <t>teriormente se realizan prácticas para el registro y presenta-</t>
  </si>
  <si>
    <t xml:space="preserve">ción del pasivo, obligaciones a corto y largo plazo y como </t>
  </si>
  <si>
    <t xml:space="preserve">del Capital Contable, así como la elaboración del Estado de </t>
  </si>
  <si>
    <t xml:space="preserve">plan de estudios de la Unidad de Aprendizaje Boletines de </t>
  </si>
  <si>
    <t>último tema, los ejercicos de registro y pesentación</t>
  </si>
  <si>
    <t xml:space="preserve">Cambios en el Capital Contable y su amarre contable con </t>
  </si>
  <si>
    <t xml:space="preserve">el Estado de Resultados y el Balance General. </t>
  </si>
  <si>
    <t xml:space="preserve">BOLETIN </t>
  </si>
  <si>
    <t>C.O.</t>
  </si>
  <si>
    <t>C.C.</t>
  </si>
  <si>
    <t>P.</t>
  </si>
  <si>
    <t xml:space="preserve">C.O.   Cuentas de Orden </t>
  </si>
  <si>
    <t>P. Pasivo</t>
  </si>
  <si>
    <t xml:space="preserve">C.C. Capital Contable </t>
  </si>
  <si>
    <t>Prácticas Contables II</t>
  </si>
  <si>
    <t xml:space="preserve"> Pasivo y Capital, desarrollando en primer termino, el mane-</t>
  </si>
  <si>
    <t>jo de los valores contingentes en las cuentas de orden, pos-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</si>
</sst>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onstantia"/>
      <family val="1"/>
    </font>
    <font>
      <sz val="14"/>
      <color theme="1"/>
      <name val="Calibri"/>
      <family val="2"/>
      <scheme val="minor"/>
    </font>
    <font>
      <sz val="14"/>
      <color theme="1"/>
      <name val="Constantia"/>
      <family val="1"/>
    </font>
    <font>
      <sz val="12"/>
      <color theme="1"/>
      <name val="Calibri"/>
      <family val="2"/>
      <scheme val="minor"/>
    </font>
    <font>
      <sz val="14"/>
      <color theme="0"/>
      <name val="Constantia"/>
      <family val="1"/>
    </font>
    <font>
      <b/>
      <sz val="28"/>
      <color rgb="FF4F6228"/>
      <name val="Constantia"/>
      <family val="1"/>
    </font>
    <font>
      <b/>
      <sz val="24"/>
      <color theme="1"/>
      <name val="Constantia"/>
      <family val="1"/>
    </font>
    <font>
      <sz val="11"/>
      <color theme="1"/>
      <name val="Constantia"/>
      <family val="1"/>
    </font>
    <font>
      <b/>
      <sz val="20"/>
      <color theme="1"/>
      <name val="Century Gothic"/>
      <family val="2"/>
    </font>
    <font>
      <sz val="11"/>
      <color theme="1"/>
      <name val="Century Gothic"/>
      <family val="2"/>
    </font>
    <font>
      <sz val="12"/>
      <color theme="1"/>
      <name val="Century Gothic"/>
      <family val="2"/>
    </font>
    <font>
      <b/>
      <sz val="16"/>
      <color theme="1"/>
      <name val="Century Gothic"/>
      <family val="2"/>
    </font>
    <font>
      <sz val="16"/>
      <color theme="1"/>
      <name val="Century Gothic"/>
      <family val="2"/>
    </font>
    <font>
      <b/>
      <sz val="12"/>
      <color theme="1"/>
      <name val="Century Gothic"/>
      <family val="2"/>
    </font>
    <font>
      <b/>
      <sz val="12"/>
      <name val="Century Gothic"/>
      <family val="2"/>
    </font>
    <font>
      <sz val="12"/>
      <name val="Century Gothic"/>
      <family val="2"/>
    </font>
    <font>
      <b/>
      <sz val="18"/>
      <color theme="1"/>
      <name val="Century Gothic"/>
      <family val="2"/>
    </font>
    <font>
      <sz val="18"/>
      <color theme="1"/>
      <name val="Century Gothic"/>
      <family val="2"/>
    </font>
    <font>
      <sz val="20"/>
      <color theme="1"/>
      <name val="Century Gothic"/>
      <family val="2"/>
    </font>
    <font>
      <sz val="12"/>
      <color rgb="FF000000"/>
      <name val="Century Gothic"/>
      <family val="2"/>
    </font>
    <font>
      <b/>
      <sz val="20"/>
      <name val="Century Gothic"/>
      <family val="2"/>
    </font>
    <font>
      <b/>
      <sz val="28"/>
      <name val="Constantia"/>
      <family val="1"/>
    </font>
    <font>
      <b/>
      <sz val="11"/>
      <color theme="1"/>
      <name val="Calibri"/>
      <family val="2"/>
      <scheme val="minor"/>
    </font>
    <font>
      <sz val="12"/>
      <color rgb="FFFF0000"/>
      <name val="Century Gothic"/>
      <family val="2"/>
    </font>
    <font>
      <b/>
      <sz val="14"/>
      <color theme="1"/>
      <name val="Century Gothic"/>
      <family val="2"/>
    </font>
    <font>
      <sz val="12"/>
      <color theme="0"/>
      <name val="Century Gothic"/>
      <family val="2"/>
    </font>
    <font>
      <b/>
      <sz val="14"/>
      <color theme="1"/>
      <name val="Constantia"/>
      <family val="1"/>
    </font>
    <font>
      <sz val="14"/>
      <name val="Constantia"/>
      <family val="1"/>
    </font>
    <font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double">
        <color indexed="64"/>
      </bottom>
      <diagonal/>
    </border>
    <border>
      <left style="thin">
        <color indexed="64"/>
      </left>
      <right/>
      <top style="thin">
        <color auto="1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9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Border="1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0" quotePrefix="1" applyFont="1" applyFill="1" applyBorder="1" applyAlignment="1">
      <alignment horizontal="center" vertical="center"/>
    </xf>
    <xf numFmtId="0" fontId="11" fillId="0" borderId="0" xfId="0" applyFont="1"/>
    <xf numFmtId="0" fontId="15" fillId="3" borderId="1" xfId="0" applyFont="1" applyFill="1" applyBorder="1" applyAlignment="1">
      <alignment horizontal="center"/>
    </xf>
    <xf numFmtId="0" fontId="12" fillId="3" borderId="0" xfId="0" applyFont="1" applyFill="1"/>
    <xf numFmtId="0" fontId="12" fillId="3" borderId="1" xfId="0" applyFont="1" applyFill="1" applyBorder="1" applyAlignment="1">
      <alignment wrapText="1"/>
    </xf>
    <xf numFmtId="0" fontId="12" fillId="3" borderId="1" xfId="0" applyFont="1" applyFill="1" applyBorder="1" applyAlignment="1">
      <alignment horizontal="center" wrapText="1"/>
    </xf>
    <xf numFmtId="44" fontId="12" fillId="3" borderId="1" xfId="0" applyNumberFormat="1" applyFont="1" applyFill="1" applyBorder="1" applyAlignment="1">
      <alignment wrapText="1"/>
    </xf>
    <xf numFmtId="44" fontId="12" fillId="3" borderId="1" xfId="0" applyNumberFormat="1" applyFont="1" applyFill="1" applyBorder="1"/>
    <xf numFmtId="44" fontId="12" fillId="3" borderId="0" xfId="1" applyFont="1" applyFill="1"/>
    <xf numFmtId="44" fontId="12" fillId="3" borderId="3" xfId="1" applyFont="1" applyFill="1" applyBorder="1"/>
    <xf numFmtId="44" fontId="12" fillId="3" borderId="4" xfId="1" applyFont="1" applyFill="1" applyBorder="1"/>
    <xf numFmtId="0" fontId="12" fillId="3" borderId="0" xfId="0" applyFont="1" applyFill="1" applyAlignment="1">
      <alignment wrapText="1"/>
    </xf>
    <xf numFmtId="0" fontId="12" fillId="3" borderId="1" xfId="0" applyFont="1" applyFill="1" applyBorder="1"/>
    <xf numFmtId="0" fontId="12" fillId="3" borderId="1" xfId="0" applyFont="1" applyFill="1" applyBorder="1" applyAlignment="1">
      <alignment horizontal="center"/>
    </xf>
    <xf numFmtId="44" fontId="12" fillId="3" borderId="5" xfId="1" applyFont="1" applyFill="1" applyBorder="1"/>
    <xf numFmtId="44" fontId="12" fillId="3" borderId="6" xfId="1" applyFont="1" applyFill="1" applyBorder="1"/>
    <xf numFmtId="44" fontId="15" fillId="2" borderId="19" xfId="1" applyFont="1" applyFill="1" applyBorder="1"/>
    <xf numFmtId="44" fontId="15" fillId="3" borderId="3" xfId="1" applyFont="1" applyFill="1" applyBorder="1"/>
    <xf numFmtId="44" fontId="15" fillId="3" borderId="0" xfId="1" applyFont="1" applyFill="1"/>
    <xf numFmtId="44" fontId="15" fillId="2" borderId="20" xfId="1" applyFont="1" applyFill="1" applyBorder="1"/>
    <xf numFmtId="44" fontId="12" fillId="2" borderId="14" xfId="0" applyNumberFormat="1" applyFont="1" applyFill="1" applyBorder="1"/>
    <xf numFmtId="44" fontId="12" fillId="2" borderId="15" xfId="0" applyNumberFormat="1" applyFont="1" applyFill="1" applyBorder="1"/>
    <xf numFmtId="8" fontId="12" fillId="3" borderId="0" xfId="0" applyNumberFormat="1" applyFont="1" applyFill="1"/>
    <xf numFmtId="0" fontId="12" fillId="3" borderId="0" xfId="0" applyFont="1" applyFill="1" applyAlignment="1">
      <alignment horizontal="center"/>
    </xf>
    <xf numFmtId="0" fontId="12" fillId="0" borderId="1" xfId="0" applyFont="1" applyBorder="1"/>
    <xf numFmtId="44" fontId="12" fillId="0" borderId="1" xfId="0" applyNumberFormat="1" applyFont="1" applyBorder="1"/>
    <xf numFmtId="44" fontId="12" fillId="0" borderId="0" xfId="1" applyFont="1"/>
    <xf numFmtId="44" fontId="12" fillId="0" borderId="4" xfId="1" applyFont="1" applyBorder="1"/>
    <xf numFmtId="0" fontId="12" fillId="0" borderId="0" xfId="0" applyFont="1"/>
    <xf numFmtId="0" fontId="15" fillId="3" borderId="1" xfId="0" applyFont="1" applyFill="1" applyBorder="1"/>
    <xf numFmtId="44" fontId="15" fillId="3" borderId="1" xfId="0" applyNumberFormat="1" applyFont="1" applyFill="1" applyBorder="1"/>
    <xf numFmtId="44" fontId="15" fillId="2" borderId="9" xfId="0" applyNumberFormat="1" applyFont="1" applyFill="1" applyBorder="1"/>
    <xf numFmtId="0" fontId="15" fillId="0" borderId="1" xfId="0" applyFont="1" applyFill="1" applyBorder="1"/>
    <xf numFmtId="44" fontId="12" fillId="0" borderId="0" xfId="1" applyFont="1" applyFill="1"/>
    <xf numFmtId="44" fontId="12" fillId="0" borderId="4" xfId="1" applyFont="1" applyFill="1" applyBorder="1"/>
    <xf numFmtId="0" fontId="12" fillId="0" borderId="0" xfId="0" applyFont="1" applyFill="1"/>
    <xf numFmtId="44" fontId="12" fillId="0" borderId="5" xfId="1" applyFont="1" applyFill="1" applyBorder="1"/>
    <xf numFmtId="44" fontId="12" fillId="0" borderId="6" xfId="1" applyFont="1" applyFill="1" applyBorder="1"/>
    <xf numFmtId="44" fontId="15" fillId="0" borderId="0" xfId="1" applyFont="1" applyFill="1"/>
    <xf numFmtId="44" fontId="15" fillId="0" borderId="3" xfId="1" applyFont="1" applyFill="1" applyBorder="1"/>
    <xf numFmtId="0" fontId="19" fillId="3" borderId="0" xfId="0" applyFont="1" applyFill="1"/>
    <xf numFmtId="0" fontId="18" fillId="3" borderId="0" xfId="0" applyFont="1" applyFill="1"/>
    <xf numFmtId="0" fontId="19" fillId="0" borderId="0" xfId="0" applyFont="1" applyAlignment="1"/>
    <xf numFmtId="0" fontId="16" fillId="0" borderId="1" xfId="0" applyFont="1" applyFill="1" applyBorder="1" applyAlignment="1">
      <alignment horizontal="center"/>
    </xf>
    <xf numFmtId="44" fontId="16" fillId="0" borderId="1" xfId="1" applyFont="1" applyFill="1" applyBorder="1" applyAlignment="1">
      <alignment horizontal="center"/>
    </xf>
    <xf numFmtId="44" fontId="16" fillId="0" borderId="16" xfId="1" applyFont="1" applyFill="1" applyBorder="1" applyAlignment="1">
      <alignment horizontal="center"/>
    </xf>
    <xf numFmtId="49" fontId="17" fillId="0" borderId="16" xfId="1" applyNumberFormat="1" applyFont="1" applyFill="1" applyBorder="1" applyAlignment="1">
      <alignment horizontal="center"/>
    </xf>
    <xf numFmtId="49" fontId="16" fillId="0" borderId="16" xfId="1" applyNumberFormat="1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6" fillId="0" borderId="3" xfId="0" applyFont="1" applyFill="1" applyBorder="1" applyAlignment="1">
      <alignment horizontal="center"/>
    </xf>
    <xf numFmtId="44" fontId="17" fillId="0" borderId="16" xfId="1" applyFont="1" applyFill="1" applyBorder="1"/>
    <xf numFmtId="0" fontId="16" fillId="0" borderId="13" xfId="0" applyFont="1" applyFill="1" applyBorder="1" applyAlignment="1">
      <alignment horizontal="center"/>
    </xf>
    <xf numFmtId="44" fontId="17" fillId="0" borderId="13" xfId="1" applyFont="1" applyFill="1" applyBorder="1"/>
    <xf numFmtId="44" fontId="17" fillId="0" borderId="0" xfId="1" applyFont="1"/>
    <xf numFmtId="44" fontId="17" fillId="0" borderId="3" xfId="1" applyFont="1" applyBorder="1"/>
    <xf numFmtId="44" fontId="17" fillId="0" borderId="0" xfId="1" applyFont="1" applyFill="1"/>
    <xf numFmtId="44" fontId="17" fillId="0" borderId="3" xfId="1" applyFont="1" applyFill="1" applyBorder="1"/>
    <xf numFmtId="0" fontId="16" fillId="0" borderId="4" xfId="0" applyFont="1" applyFill="1" applyBorder="1"/>
    <xf numFmtId="44" fontId="17" fillId="0" borderId="17" xfId="1" applyFont="1" applyFill="1" applyBorder="1"/>
    <xf numFmtId="0" fontId="16" fillId="0" borderId="12" xfId="0" applyFont="1" applyFill="1" applyBorder="1" applyAlignment="1">
      <alignment horizontal="left"/>
    </xf>
    <xf numFmtId="44" fontId="17" fillId="0" borderId="12" xfId="1" applyFont="1" applyFill="1" applyBorder="1"/>
    <xf numFmtId="44" fontId="17" fillId="0" borderId="4" xfId="1" applyFont="1" applyBorder="1"/>
    <xf numFmtId="44" fontId="17" fillId="0" borderId="4" xfId="1" applyFont="1" applyFill="1" applyBorder="1"/>
    <xf numFmtId="0" fontId="17" fillId="0" borderId="4" xfId="0" applyFont="1" applyFill="1" applyBorder="1"/>
    <xf numFmtId="0" fontId="17" fillId="0" borderId="12" xfId="0" applyFont="1" applyFill="1" applyBorder="1" applyAlignment="1">
      <alignment horizontal="left"/>
    </xf>
    <xf numFmtId="0" fontId="16" fillId="0" borderId="12" xfId="0" applyFont="1" applyFill="1" applyBorder="1"/>
    <xf numFmtId="44" fontId="17" fillId="0" borderId="18" xfId="1" applyFont="1" applyFill="1" applyBorder="1"/>
    <xf numFmtId="0" fontId="12" fillId="0" borderId="4" xfId="0" applyFont="1" applyFill="1" applyBorder="1"/>
    <xf numFmtId="0" fontId="12" fillId="0" borderId="17" xfId="0" applyFont="1" applyFill="1" applyBorder="1"/>
    <xf numFmtId="44" fontId="12" fillId="0" borderId="18" xfId="0" applyNumberFormat="1" applyFont="1" applyFill="1" applyBorder="1"/>
    <xf numFmtId="0" fontId="17" fillId="0" borderId="12" xfId="0" applyFont="1" applyFill="1" applyBorder="1"/>
    <xf numFmtId="44" fontId="12" fillId="0" borderId="17" xfId="0" applyNumberFormat="1" applyFont="1" applyFill="1" applyBorder="1"/>
    <xf numFmtId="44" fontId="12" fillId="0" borderId="12" xfId="0" applyNumberFormat="1" applyFont="1" applyFill="1" applyBorder="1"/>
    <xf numFmtId="44" fontId="17" fillId="0" borderId="5" xfId="1" applyFont="1" applyFill="1" applyBorder="1"/>
    <xf numFmtId="44" fontId="17" fillId="0" borderId="6" xfId="1" applyFont="1" applyFill="1" applyBorder="1"/>
    <xf numFmtId="44" fontId="16" fillId="2" borderId="19" xfId="1" applyFont="1" applyFill="1" applyBorder="1"/>
    <xf numFmtId="44" fontId="16" fillId="2" borderId="20" xfId="1" applyFont="1" applyFill="1" applyBorder="1"/>
    <xf numFmtId="0" fontId="15" fillId="0" borderId="4" xfId="0" applyFont="1" applyFill="1" applyBorder="1"/>
    <xf numFmtId="0" fontId="12" fillId="0" borderId="11" xfId="0" applyFont="1" applyFill="1" applyBorder="1"/>
    <xf numFmtId="0" fontId="12" fillId="0" borderId="18" xfId="0" applyFont="1" applyFill="1" applyBorder="1"/>
    <xf numFmtId="0" fontId="12" fillId="0" borderId="1" xfId="0" applyFont="1" applyFill="1" applyBorder="1"/>
    <xf numFmtId="44" fontId="12" fillId="0" borderId="0" xfId="0" applyNumberFormat="1" applyFont="1"/>
    <xf numFmtId="0" fontId="17" fillId="0" borderId="17" xfId="0" applyFont="1" applyFill="1" applyBorder="1"/>
    <xf numFmtId="0" fontId="15" fillId="0" borderId="12" xfId="0" applyFont="1" applyFill="1" applyBorder="1"/>
    <xf numFmtId="0" fontId="12" fillId="0" borderId="12" xfId="0" applyFont="1" applyFill="1" applyBorder="1"/>
    <xf numFmtId="0" fontId="12" fillId="0" borderId="10" xfId="0" applyFont="1" applyFill="1" applyBorder="1"/>
    <xf numFmtId="0" fontId="12" fillId="0" borderId="7" xfId="0" applyFont="1" applyBorder="1"/>
    <xf numFmtId="44" fontId="12" fillId="0" borderId="1" xfId="0" applyNumberFormat="1" applyFont="1" applyFill="1" applyBorder="1"/>
    <xf numFmtId="0" fontId="12" fillId="0" borderId="0" xfId="0" applyFont="1" applyFill="1" applyBorder="1"/>
    <xf numFmtId="44" fontId="17" fillId="0" borderId="0" xfId="1" applyFont="1" applyFill="1" applyBorder="1"/>
    <xf numFmtId="0" fontId="17" fillId="0" borderId="0" xfId="0" applyFont="1" applyFill="1" applyBorder="1"/>
    <xf numFmtId="44" fontId="12" fillId="0" borderId="0" xfId="0" applyNumberFormat="1" applyFont="1" applyFill="1" applyBorder="1"/>
    <xf numFmtId="0" fontId="16" fillId="0" borderId="4" xfId="0" applyFont="1" applyFill="1" applyBorder="1" applyAlignment="1">
      <alignment horizontal="center"/>
    </xf>
    <xf numFmtId="0" fontId="12" fillId="0" borderId="2" xfId="0" applyFont="1" applyFill="1" applyBorder="1"/>
    <xf numFmtId="49" fontId="17" fillId="0" borderId="1" xfId="1" applyNumberFormat="1" applyFont="1" applyFill="1" applyBorder="1" applyAlignment="1">
      <alignment horizontal="center"/>
    </xf>
    <xf numFmtId="49" fontId="16" fillId="0" borderId="1" xfId="1" applyNumberFormat="1" applyFont="1" applyFill="1" applyBorder="1" applyAlignment="1">
      <alignment horizontal="center"/>
    </xf>
    <xf numFmtId="0" fontId="16" fillId="0" borderId="16" xfId="0" applyFont="1" applyFill="1" applyBorder="1"/>
    <xf numFmtId="0" fontId="17" fillId="0" borderId="17" xfId="0" applyFont="1" applyFill="1" applyBorder="1" applyAlignment="1">
      <alignment horizontal="left"/>
    </xf>
    <xf numFmtId="0" fontId="15" fillId="0" borderId="17" xfId="0" applyFont="1" applyFill="1" applyBorder="1"/>
    <xf numFmtId="0" fontId="16" fillId="0" borderId="17" xfId="0" applyFont="1" applyFill="1" applyBorder="1"/>
    <xf numFmtId="44" fontId="12" fillId="2" borderId="9" xfId="0" applyNumberFormat="1" applyFont="1" applyFill="1" applyBorder="1"/>
    <xf numFmtId="0" fontId="20" fillId="0" borderId="0" xfId="0" applyFont="1" applyFill="1"/>
    <xf numFmtId="0" fontId="15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44" fontId="12" fillId="0" borderId="3" xfId="1" applyFont="1" applyFill="1" applyBorder="1"/>
    <xf numFmtId="0" fontId="15" fillId="0" borderId="0" xfId="0" applyFont="1" applyFill="1"/>
    <xf numFmtId="0" fontId="14" fillId="0" borderId="0" xfId="0" applyFont="1" applyFill="1"/>
    <xf numFmtId="0" fontId="12" fillId="0" borderId="0" xfId="0" applyFont="1" applyFill="1" applyAlignment="1"/>
    <xf numFmtId="0" fontId="12" fillId="0" borderId="0" xfId="0" applyFont="1" applyFill="1" applyAlignment="1">
      <alignment horizontal="center"/>
    </xf>
    <xf numFmtId="0" fontId="15" fillId="0" borderId="0" xfId="0" applyFont="1" applyFill="1" applyAlignment="1"/>
    <xf numFmtId="44" fontId="15" fillId="0" borderId="0" xfId="0" applyNumberFormat="1" applyFont="1" applyFill="1" applyBorder="1"/>
    <xf numFmtId="44" fontId="12" fillId="0" borderId="1" xfId="0" applyNumberFormat="1" applyFont="1" applyFill="1" applyBorder="1" applyAlignment="1">
      <alignment horizontal="center"/>
    </xf>
    <xf numFmtId="44" fontId="17" fillId="0" borderId="2" xfId="1" applyFont="1" applyFill="1" applyBorder="1"/>
    <xf numFmtId="44" fontId="17" fillId="0" borderId="8" xfId="1" applyFont="1" applyFill="1" applyBorder="1"/>
    <xf numFmtId="44" fontId="16" fillId="0" borderId="4" xfId="1" applyFont="1" applyFill="1" applyBorder="1"/>
    <xf numFmtId="44" fontId="16" fillId="0" borderId="0" xfId="1" applyFont="1" applyFill="1"/>
    <xf numFmtId="44" fontId="12" fillId="0" borderId="5" xfId="0" applyNumberFormat="1" applyFont="1" applyFill="1" applyBorder="1" applyAlignment="1"/>
    <xf numFmtId="44" fontId="12" fillId="0" borderId="6" xfId="0" applyNumberFormat="1" applyFont="1" applyFill="1" applyBorder="1" applyAlignment="1">
      <alignment horizontal="center"/>
    </xf>
    <xf numFmtId="44" fontId="16" fillId="0" borderId="0" xfId="1" applyFont="1" applyFill="1" applyBorder="1"/>
    <xf numFmtId="44" fontId="17" fillId="0" borderId="0" xfId="0" applyNumberFormat="1" applyFont="1" applyFill="1" applyBorder="1"/>
    <xf numFmtId="0" fontId="12" fillId="0" borderId="4" xfId="0" applyFont="1" applyFill="1" applyBorder="1" applyAlignment="1">
      <alignment horizontal="center"/>
    </xf>
    <xf numFmtId="44" fontId="17" fillId="0" borderId="0" xfId="1" applyNumberFormat="1" applyFont="1" applyFill="1" applyBorder="1"/>
    <xf numFmtId="44" fontId="17" fillId="0" borderId="2" xfId="0" applyNumberFormat="1" applyFont="1" applyFill="1" applyBorder="1"/>
    <xf numFmtId="44" fontId="16" fillId="0" borderId="12" xfId="1" applyFont="1" applyFill="1" applyBorder="1"/>
    <xf numFmtId="44" fontId="17" fillId="0" borderId="12" xfId="0" applyNumberFormat="1" applyFont="1" applyFill="1" applyBorder="1"/>
    <xf numFmtId="0" fontId="17" fillId="0" borderId="4" xfId="0" applyFont="1" applyFill="1" applyBorder="1" applyAlignment="1">
      <alignment horizontal="left"/>
    </xf>
    <xf numFmtId="44" fontId="16" fillId="0" borderId="0" xfId="0" applyNumberFormat="1" applyFont="1" applyFill="1" applyBorder="1"/>
    <xf numFmtId="44" fontId="16" fillId="0" borderId="12" xfId="0" applyNumberFormat="1" applyFont="1" applyFill="1" applyBorder="1"/>
    <xf numFmtId="44" fontId="15" fillId="0" borderId="1" xfId="1" applyNumberFormat="1" applyFont="1" applyFill="1" applyBorder="1" applyAlignment="1">
      <alignment horizontal="center"/>
    </xf>
    <xf numFmtId="44" fontId="12" fillId="0" borderId="1" xfId="1" applyNumberFormat="1" applyFont="1" applyFill="1" applyBorder="1"/>
    <xf numFmtId="0" fontId="12" fillId="0" borderId="0" xfId="0" applyFont="1" applyFill="1" applyBorder="1" applyAlignment="1"/>
    <xf numFmtId="0" fontId="12" fillId="0" borderId="7" xfId="0" applyFont="1" applyFill="1" applyBorder="1" applyAlignment="1"/>
    <xf numFmtId="0" fontId="12" fillId="0" borderId="6" xfId="0" applyFont="1" applyFill="1" applyBorder="1" applyAlignment="1">
      <alignment horizontal="center"/>
    </xf>
    <xf numFmtId="0" fontId="12" fillId="0" borderId="6" xfId="0" applyFont="1" applyFill="1" applyBorder="1" applyAlignment="1">
      <alignment horizontal="center" wrapText="1"/>
    </xf>
    <xf numFmtId="0" fontId="12" fillId="0" borderId="1" xfId="0" applyFont="1" applyFill="1" applyBorder="1" applyAlignment="1"/>
    <xf numFmtId="49" fontId="16" fillId="0" borderId="3" xfId="1" applyNumberFormat="1" applyFont="1" applyFill="1" applyBorder="1" applyAlignment="1">
      <alignment horizontal="center"/>
    </xf>
    <xf numFmtId="0" fontId="12" fillId="0" borderId="0" xfId="0" applyFont="1" applyFill="1" applyAlignment="1">
      <alignment horizontal="left" vertical="center" wrapText="1"/>
    </xf>
    <xf numFmtId="44" fontId="12" fillId="0" borderId="0" xfId="0" applyNumberFormat="1" applyFont="1" applyFill="1" applyAlignment="1">
      <alignment horizontal="left" vertical="center" wrapText="1"/>
    </xf>
    <xf numFmtId="0" fontId="12" fillId="0" borderId="0" xfId="0" applyFont="1" applyFill="1" applyBorder="1" applyAlignment="1">
      <alignment horizontal="center"/>
    </xf>
    <xf numFmtId="0" fontId="16" fillId="0" borderId="1" xfId="0" applyFont="1" applyFill="1" applyBorder="1" applyAlignment="1">
      <alignment vertical="center"/>
    </xf>
    <xf numFmtId="0" fontId="17" fillId="0" borderId="3" xfId="0" applyFont="1" applyFill="1" applyBorder="1"/>
    <xf numFmtId="44" fontId="17" fillId="0" borderId="7" xfId="1" applyFont="1" applyFill="1" applyBorder="1"/>
    <xf numFmtId="0" fontId="12" fillId="0" borderId="6" xfId="0" applyFont="1" applyFill="1" applyBorder="1"/>
    <xf numFmtId="0" fontId="12" fillId="0" borderId="1" xfId="0" applyFont="1" applyFill="1" applyBorder="1" applyAlignment="1">
      <alignment horizontal="left"/>
    </xf>
    <xf numFmtId="44" fontId="12" fillId="0" borderId="1" xfId="0" applyNumberFormat="1" applyFont="1" applyFill="1" applyBorder="1" applyAlignment="1"/>
    <xf numFmtId="8" fontId="21" fillId="0" borderId="1" xfId="0" applyNumberFormat="1" applyFont="1" applyFill="1" applyBorder="1" applyAlignment="1">
      <alignment vertical="center"/>
    </xf>
    <xf numFmtId="9" fontId="21" fillId="0" borderId="1" xfId="0" applyNumberFormat="1" applyFont="1" applyFill="1" applyBorder="1" applyAlignment="1">
      <alignment horizontal="right" vertical="center"/>
    </xf>
    <xf numFmtId="0" fontId="16" fillId="0" borderId="4" xfId="0" applyFont="1" applyFill="1" applyBorder="1" applyAlignment="1">
      <alignment horizontal="left"/>
    </xf>
    <xf numFmtId="0" fontId="12" fillId="0" borderId="6" xfId="0" applyFont="1" applyFill="1" applyBorder="1" applyAlignment="1"/>
    <xf numFmtId="44" fontId="12" fillId="0" borderId="6" xfId="0" applyNumberFormat="1" applyFont="1" applyFill="1" applyBorder="1"/>
    <xf numFmtId="44" fontId="12" fillId="0" borderId="0" xfId="1" applyFont="1" applyFill="1" applyBorder="1"/>
    <xf numFmtId="44" fontId="12" fillId="0" borderId="1" xfId="1" applyFont="1" applyFill="1" applyBorder="1"/>
    <xf numFmtId="14" fontId="12" fillId="0" borderId="0" xfId="0" applyNumberFormat="1" applyFont="1" applyFill="1" applyAlignment="1">
      <alignment horizontal="left" vertical="center" wrapText="1"/>
    </xf>
    <xf numFmtId="44" fontId="12" fillId="0" borderId="0" xfId="0" applyNumberFormat="1" applyFont="1" applyFill="1"/>
    <xf numFmtId="44" fontId="12" fillId="0" borderId="0" xfId="1" applyFont="1" applyFill="1" applyBorder="1" applyAlignment="1"/>
    <xf numFmtId="44" fontId="12" fillId="0" borderId="1" xfId="1" applyFont="1" applyFill="1" applyBorder="1" applyAlignment="1">
      <alignment horizontal="center"/>
    </xf>
    <xf numFmtId="44" fontId="12" fillId="0" borderId="1" xfId="1" applyFont="1" applyFill="1" applyBorder="1" applyAlignment="1"/>
    <xf numFmtId="0" fontId="12" fillId="0" borderId="1" xfId="0" applyFont="1" applyFill="1" applyBorder="1" applyAlignment="1">
      <alignment horizontal="center" vertical="center"/>
    </xf>
    <xf numFmtId="44" fontId="12" fillId="0" borderId="1" xfId="1" applyNumberFormat="1" applyFont="1" applyFill="1" applyBorder="1" applyAlignment="1"/>
    <xf numFmtId="44" fontId="12" fillId="0" borderId="2" xfId="0" applyNumberFormat="1" applyFont="1" applyFill="1" applyBorder="1"/>
    <xf numFmtId="8" fontId="21" fillId="0" borderId="16" xfId="0" applyNumberFormat="1" applyFont="1" applyFill="1" applyBorder="1" applyAlignment="1">
      <alignment vertical="center"/>
    </xf>
    <xf numFmtId="9" fontId="21" fillId="0" borderId="16" xfId="0" applyNumberFormat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right"/>
    </xf>
    <xf numFmtId="44" fontId="15" fillId="0" borderId="1" xfId="0" applyNumberFormat="1" applyFont="1" applyFill="1" applyBorder="1"/>
    <xf numFmtId="0" fontId="12" fillId="0" borderId="0" xfId="0" applyFont="1" applyFill="1" applyAlignment="1">
      <alignment wrapText="1"/>
    </xf>
    <xf numFmtId="0" fontId="20" fillId="0" borderId="0" xfId="0" applyFont="1" applyFill="1" applyAlignment="1"/>
    <xf numFmtId="0" fontId="20" fillId="0" borderId="0" xfId="0" applyFont="1" applyFill="1" applyBorder="1" applyAlignment="1"/>
    <xf numFmtId="0" fontId="15" fillId="0" borderId="6" xfId="0" applyFont="1" applyFill="1" applyBorder="1" applyAlignment="1">
      <alignment horizontal="center"/>
    </xf>
    <xf numFmtId="0" fontId="15" fillId="0" borderId="6" xfId="0" applyFont="1" applyFill="1" applyBorder="1" applyAlignment="1">
      <alignment horizontal="center" wrapText="1"/>
    </xf>
    <xf numFmtId="0" fontId="15" fillId="0" borderId="1" xfId="0" applyFont="1" applyFill="1" applyBorder="1" applyAlignment="1"/>
    <xf numFmtId="44" fontId="15" fillId="2" borderId="19" xfId="0" applyNumberFormat="1" applyFont="1" applyFill="1" applyBorder="1" applyAlignment="1"/>
    <xf numFmtId="44" fontId="17" fillId="0" borderId="17" xfId="1" applyNumberFormat="1" applyFont="1" applyFill="1" applyBorder="1"/>
    <xf numFmtId="44" fontId="16" fillId="0" borderId="17" xfId="1" applyFont="1" applyFill="1" applyBorder="1"/>
    <xf numFmtId="44" fontId="17" fillId="0" borderId="17" xfId="0" applyNumberFormat="1" applyFont="1" applyFill="1" applyBorder="1"/>
    <xf numFmtId="44" fontId="17" fillId="0" borderId="18" xfId="0" applyNumberFormat="1" applyFont="1" applyFill="1" applyBorder="1"/>
    <xf numFmtId="0" fontId="15" fillId="0" borderId="18" xfId="0" applyFont="1" applyFill="1" applyBorder="1"/>
    <xf numFmtId="0" fontId="23" fillId="0" borderId="0" xfId="0" applyFont="1" applyAlignment="1">
      <alignment horizontal="center"/>
    </xf>
    <xf numFmtId="0" fontId="12" fillId="0" borderId="0" xfId="0" applyFont="1" applyBorder="1"/>
    <xf numFmtId="0" fontId="15" fillId="0" borderId="1" xfId="0" applyFont="1" applyBorder="1"/>
    <xf numFmtId="0" fontId="15" fillId="0" borderId="1" xfId="0" applyFont="1" applyBorder="1" applyAlignment="1">
      <alignment horizontal="center"/>
    </xf>
    <xf numFmtId="0" fontId="0" fillId="0" borderId="1" xfId="0" applyBorder="1"/>
    <xf numFmtId="0" fontId="24" fillId="0" borderId="0" xfId="0" applyFont="1"/>
    <xf numFmtId="44" fontId="15" fillId="0" borderId="1" xfId="0" applyNumberFormat="1" applyFont="1" applyBorder="1"/>
    <xf numFmtId="0" fontId="3" fillId="0" borderId="0" xfId="0" applyFont="1"/>
    <xf numFmtId="44" fontId="17" fillId="2" borderId="20" xfId="1" applyFont="1" applyFill="1" applyBorder="1"/>
    <xf numFmtId="44" fontId="17" fillId="2" borderId="21" xfId="1" applyFont="1" applyFill="1" applyBorder="1"/>
    <xf numFmtId="44" fontId="16" fillId="0" borderId="13" xfId="1" applyFont="1" applyFill="1" applyBorder="1"/>
    <xf numFmtId="0" fontId="0" fillId="0" borderId="0" xfId="0" applyFill="1"/>
    <xf numFmtId="44" fontId="16" fillId="2" borderId="21" xfId="1" applyFont="1" applyFill="1" applyBorder="1"/>
    <xf numFmtId="0" fontId="12" fillId="0" borderId="4" xfId="0" applyFont="1" applyBorder="1"/>
    <xf numFmtId="44" fontId="12" fillId="0" borderId="12" xfId="0" applyNumberFormat="1" applyFont="1" applyBorder="1"/>
    <xf numFmtId="44" fontId="0" fillId="0" borderId="12" xfId="0" applyNumberFormat="1" applyBorder="1"/>
    <xf numFmtId="0" fontId="0" fillId="0" borderId="4" xfId="0" applyBorder="1"/>
    <xf numFmtId="0" fontId="0" fillId="0" borderId="12" xfId="0" applyBorder="1"/>
    <xf numFmtId="44" fontId="12" fillId="0" borderId="17" xfId="0" applyNumberFormat="1" applyFont="1" applyBorder="1"/>
    <xf numFmtId="44" fontId="0" fillId="0" borderId="17" xfId="0" applyNumberFormat="1" applyBorder="1"/>
    <xf numFmtId="0" fontId="0" fillId="0" borderId="17" xfId="0" applyBorder="1"/>
    <xf numFmtId="0" fontId="12" fillId="0" borderId="1" xfId="0" applyFont="1" applyBorder="1" applyAlignment="1">
      <alignment wrapText="1"/>
    </xf>
    <xf numFmtId="0" fontId="12" fillId="0" borderId="1" xfId="0" applyFont="1" applyBorder="1" applyAlignment="1"/>
    <xf numFmtId="44" fontId="17" fillId="0" borderId="4" xfId="1" applyNumberFormat="1" applyFont="1" applyFill="1" applyBorder="1"/>
    <xf numFmtId="44" fontId="17" fillId="0" borderId="4" xfId="0" applyNumberFormat="1" applyFont="1" applyFill="1" applyBorder="1"/>
    <xf numFmtId="44" fontId="17" fillId="0" borderId="18" xfId="1" applyNumberFormat="1" applyFont="1" applyFill="1" applyBorder="1"/>
    <xf numFmtId="44" fontId="12" fillId="0" borderId="4" xfId="0" applyNumberFormat="1" applyFont="1" applyFill="1" applyBorder="1"/>
    <xf numFmtId="0" fontId="15" fillId="0" borderId="0" xfId="0" applyFont="1" applyFill="1" applyBorder="1"/>
    <xf numFmtId="44" fontId="25" fillId="0" borderId="17" xfId="0" applyNumberFormat="1" applyFont="1" applyFill="1" applyBorder="1"/>
    <xf numFmtId="44" fontId="12" fillId="2" borderId="22" xfId="0" applyNumberFormat="1" applyFont="1" applyFill="1" applyBorder="1"/>
    <xf numFmtId="0" fontId="0" fillId="0" borderId="16" xfId="0" applyBorder="1"/>
    <xf numFmtId="0" fontId="12" fillId="0" borderId="17" xfId="0" applyFont="1" applyBorder="1"/>
    <xf numFmtId="14" fontId="12" fillId="0" borderId="0" xfId="0" applyNumberFormat="1" applyFont="1"/>
    <xf numFmtId="0" fontId="1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15" fillId="0" borderId="0" xfId="0" applyFont="1" applyAlignment="1">
      <alignment horizontal="center"/>
    </xf>
    <xf numFmtId="44" fontId="15" fillId="0" borderId="1" xfId="0" applyNumberFormat="1" applyFont="1" applyBorder="1" applyAlignment="1">
      <alignment horizontal="center"/>
    </xf>
    <xf numFmtId="0" fontId="24" fillId="0" borderId="0" xfId="0" applyFont="1" applyAlignment="1">
      <alignment horizontal="center"/>
    </xf>
    <xf numFmtId="0" fontId="0" fillId="0" borderId="3" xfId="0" applyBorder="1"/>
    <xf numFmtId="0" fontId="0" fillId="0" borderId="13" xfId="0" applyBorder="1"/>
    <xf numFmtId="44" fontId="15" fillId="2" borderId="20" xfId="0" applyNumberFormat="1" applyFont="1" applyFill="1" applyBorder="1"/>
    <xf numFmtId="0" fontId="12" fillId="0" borderId="13" xfId="0" applyFont="1" applyBorder="1"/>
    <xf numFmtId="0" fontId="12" fillId="0" borderId="3" xfId="0" applyFont="1" applyBorder="1"/>
    <xf numFmtId="0" fontId="19" fillId="0" borderId="0" xfId="0" applyFont="1" applyFill="1" applyAlignment="1"/>
    <xf numFmtId="44" fontId="15" fillId="2" borderId="19" xfId="0" applyNumberFormat="1" applyFont="1" applyFill="1" applyBorder="1"/>
    <xf numFmtId="44" fontId="16" fillId="0" borderId="2" xfId="1" applyFont="1" applyFill="1" applyBorder="1" applyAlignment="1"/>
    <xf numFmtId="0" fontId="24" fillId="0" borderId="13" xfId="0" applyFont="1" applyBorder="1"/>
    <xf numFmtId="0" fontId="15" fillId="0" borderId="0" xfId="0" applyFont="1"/>
    <xf numFmtId="0" fontId="15" fillId="0" borderId="13" xfId="0" applyFont="1" applyBorder="1"/>
    <xf numFmtId="44" fontId="16" fillId="2" borderId="9" xfId="1" applyFont="1" applyFill="1" applyBorder="1"/>
    <xf numFmtId="0" fontId="16" fillId="0" borderId="18" xfId="0" applyFont="1" applyFill="1" applyBorder="1"/>
    <xf numFmtId="44" fontId="15" fillId="0" borderId="17" xfId="0" applyNumberFormat="1" applyFont="1" applyFill="1" applyBorder="1"/>
    <xf numFmtId="0" fontId="12" fillId="0" borderId="22" xfId="0" applyFont="1" applyFill="1" applyBorder="1"/>
    <xf numFmtId="44" fontId="0" fillId="0" borderId="0" xfId="0" applyNumberFormat="1"/>
    <xf numFmtId="44" fontId="11" fillId="0" borderId="0" xfId="0" applyNumberFormat="1" applyFont="1" applyBorder="1"/>
    <xf numFmtId="0" fontId="0" fillId="0" borderId="2" xfId="0" applyBorder="1"/>
    <xf numFmtId="44" fontId="11" fillId="0" borderId="2" xfId="0" applyNumberFormat="1" applyFont="1" applyBorder="1"/>
    <xf numFmtId="0" fontId="0" fillId="0" borderId="11" xfId="0" applyBorder="1"/>
    <xf numFmtId="44" fontId="11" fillId="0" borderId="17" xfId="0" applyNumberFormat="1" applyFont="1" applyBorder="1"/>
    <xf numFmtId="44" fontId="11" fillId="0" borderId="18" xfId="0" applyNumberFormat="1" applyFont="1" applyBorder="1"/>
    <xf numFmtId="0" fontId="0" fillId="0" borderId="18" xfId="0" applyBorder="1"/>
    <xf numFmtId="43" fontId="12" fillId="0" borderId="0" xfId="3" applyFont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12" fillId="0" borderId="0" xfId="0" applyFont="1" applyAlignment="1"/>
    <xf numFmtId="0" fontId="12" fillId="0" borderId="1" xfId="0" applyFont="1" applyBorder="1" applyAlignment="1">
      <alignment horizontal="left"/>
    </xf>
    <xf numFmtId="44" fontId="12" fillId="0" borderId="13" xfId="0" applyNumberFormat="1" applyFont="1" applyFill="1" applyBorder="1" applyAlignment="1"/>
    <xf numFmtId="44" fontId="15" fillId="0" borderId="13" xfId="0" applyNumberFormat="1" applyFont="1" applyFill="1" applyBorder="1" applyAlignment="1"/>
    <xf numFmtId="44" fontId="15" fillId="2" borderId="20" xfId="0" applyNumberFormat="1" applyFont="1" applyFill="1" applyBorder="1" applyAlignment="1">
      <alignment horizontal="center"/>
    </xf>
    <xf numFmtId="8" fontId="12" fillId="0" borderId="0" xfId="0" applyNumberFormat="1" applyFont="1"/>
    <xf numFmtId="8" fontId="12" fillId="0" borderId="0" xfId="0" applyNumberFormat="1" applyFont="1" applyAlignment="1">
      <alignment horizontal="center"/>
    </xf>
    <xf numFmtId="44" fontId="12" fillId="0" borderId="1" xfId="0" applyNumberFormat="1" applyFont="1" applyBorder="1" applyAlignment="1">
      <alignment wrapText="1"/>
    </xf>
    <xf numFmtId="44" fontId="12" fillId="4" borderId="1" xfId="0" applyNumberFormat="1" applyFont="1" applyFill="1" applyBorder="1"/>
    <xf numFmtId="44" fontId="26" fillId="2" borderId="9" xfId="0" applyNumberFormat="1" applyFont="1" applyFill="1" applyBorder="1"/>
    <xf numFmtId="0" fontId="26" fillId="0" borderId="1" xfId="0" applyFont="1" applyBorder="1"/>
    <xf numFmtId="43" fontId="12" fillId="0" borderId="0" xfId="0" applyNumberFormat="1" applyFont="1"/>
    <xf numFmtId="44" fontId="12" fillId="0" borderId="0" xfId="4" applyNumberFormat="1" applyFont="1"/>
    <xf numFmtId="0" fontId="24" fillId="0" borderId="1" xfId="0" applyFont="1" applyBorder="1"/>
    <xf numFmtId="44" fontId="0" fillId="0" borderId="1" xfId="0" applyNumberFormat="1" applyBorder="1"/>
    <xf numFmtId="44" fontId="12" fillId="0" borderId="3" xfId="0" applyNumberFormat="1" applyFont="1" applyFill="1" applyBorder="1" applyAlignment="1">
      <alignment horizontal="center"/>
    </xf>
    <xf numFmtId="44" fontId="15" fillId="0" borderId="3" xfId="0" applyNumberFormat="1" applyFont="1" applyFill="1" applyBorder="1" applyAlignment="1">
      <alignment horizontal="center"/>
    </xf>
    <xf numFmtId="44" fontId="0" fillId="0" borderId="3" xfId="1" applyFont="1" applyFill="1" applyBorder="1"/>
    <xf numFmtId="0" fontId="12" fillId="0" borderId="5" xfId="0" applyFont="1" applyBorder="1" applyAlignment="1">
      <alignment wrapText="1"/>
    </xf>
    <xf numFmtId="0" fontId="15" fillId="0" borderId="18" xfId="0" applyFont="1" applyBorder="1"/>
    <xf numFmtId="44" fontId="12" fillId="0" borderId="16" xfId="0" applyNumberFormat="1" applyFont="1" applyBorder="1"/>
    <xf numFmtId="0" fontId="12" fillId="0" borderId="6" xfId="0" applyFont="1" applyBorder="1" applyAlignment="1"/>
    <xf numFmtId="44" fontId="15" fillId="2" borderId="21" xfId="0" applyNumberFormat="1" applyFont="1" applyFill="1" applyBorder="1"/>
    <xf numFmtId="44" fontId="0" fillId="0" borderId="4" xfId="0" applyNumberFormat="1" applyBorder="1"/>
    <xf numFmtId="44" fontId="24" fillId="0" borderId="4" xfId="0" applyNumberFormat="1" applyFont="1" applyBorder="1"/>
    <xf numFmtId="0" fontId="15" fillId="0" borderId="11" xfId="0" applyFont="1" applyFill="1" applyBorder="1"/>
    <xf numFmtId="44" fontId="17" fillId="0" borderId="12" xfId="1" applyNumberFormat="1" applyFont="1" applyFill="1" applyBorder="1"/>
    <xf numFmtId="0" fontId="12" fillId="0" borderId="16" xfId="0" applyFont="1" applyBorder="1"/>
    <xf numFmtId="44" fontId="27" fillId="3" borderId="16" xfId="0" applyNumberFormat="1" applyFont="1" applyFill="1" applyBorder="1"/>
    <xf numFmtId="44" fontId="26" fillId="2" borderId="1" xfId="0" applyNumberFormat="1" applyFont="1" applyFill="1" applyBorder="1"/>
    <xf numFmtId="0" fontId="4" fillId="0" borderId="12" xfId="0" quotePrefix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0" fillId="0" borderId="0" xfId="0"/>
    <xf numFmtId="44" fontId="0" fillId="0" borderId="18" xfId="0" applyNumberFormat="1" applyBorder="1"/>
    <xf numFmtId="44" fontId="0" fillId="2" borderId="22" xfId="0" applyNumberFormat="1" applyFill="1" applyBorder="1"/>
    <xf numFmtId="0" fontId="6" fillId="0" borderId="0" xfId="0" applyFont="1" applyFill="1" applyBorder="1" applyAlignment="1">
      <alignment vertical="center"/>
    </xf>
    <xf numFmtId="0" fontId="29" fillId="0" borderId="18" xfId="0" applyFont="1" applyFill="1" applyBorder="1" applyAlignment="1">
      <alignment horizontal="center" vertical="center"/>
    </xf>
    <xf numFmtId="0" fontId="29" fillId="0" borderId="18" xfId="0" quotePrefix="1" applyFont="1" applyFill="1" applyBorder="1" applyAlignment="1">
      <alignment horizontal="center" vertical="center"/>
    </xf>
    <xf numFmtId="0" fontId="12" fillId="0" borderId="7" xfId="0" applyFont="1" applyFill="1" applyBorder="1"/>
    <xf numFmtId="44" fontId="12" fillId="0" borderId="11" xfId="0" applyNumberFormat="1" applyFont="1" applyFill="1" applyBorder="1"/>
    <xf numFmtId="0" fontId="15" fillId="0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44" fontId="0" fillId="0" borderId="11" xfId="0" applyNumberFormat="1" applyBorder="1"/>
    <xf numFmtId="0" fontId="15" fillId="0" borderId="0" xfId="0" applyFont="1" applyFill="1" applyAlignment="1">
      <alignment horizontal="center"/>
    </xf>
    <xf numFmtId="0" fontId="15" fillId="0" borderId="2" xfId="0" applyFont="1" applyFill="1" applyBorder="1" applyAlignment="1">
      <alignment horizontal="center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  <xf numFmtId="0" fontId="10" fillId="0" borderId="0" xfId="0" applyFont="1" applyFill="1" applyAlignment="1">
      <alignment horizontal="center" wrapText="1"/>
    </xf>
    <xf numFmtId="44" fontId="16" fillId="0" borderId="2" xfId="1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 wrapText="1"/>
    </xf>
    <xf numFmtId="44" fontId="16" fillId="2" borderId="7" xfId="1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/>
    </xf>
    <xf numFmtId="0" fontId="12" fillId="3" borderId="0" xfId="0" applyFont="1" applyFill="1" applyAlignment="1">
      <alignment horizontal="center" wrapText="1"/>
    </xf>
    <xf numFmtId="0" fontId="18" fillId="3" borderId="0" xfId="0" applyFont="1" applyFill="1" applyAlignment="1">
      <alignment horizontal="center" wrapText="1"/>
    </xf>
    <xf numFmtId="0" fontId="19" fillId="3" borderId="0" xfId="0" applyFont="1" applyFill="1" applyAlignment="1">
      <alignment horizontal="center" wrapText="1"/>
    </xf>
    <xf numFmtId="0" fontId="18" fillId="3" borderId="0" xfId="0" applyFont="1" applyFill="1" applyAlignment="1">
      <alignment horizontal="center"/>
    </xf>
    <xf numFmtId="0" fontId="19" fillId="3" borderId="0" xfId="0" applyFont="1" applyFill="1" applyAlignment="1">
      <alignment horizontal="center"/>
    </xf>
    <xf numFmtId="44" fontId="15" fillId="3" borderId="2" xfId="1" applyFont="1" applyFill="1" applyBorder="1" applyAlignment="1">
      <alignment horizontal="center"/>
    </xf>
    <xf numFmtId="44" fontId="15" fillId="2" borderId="7" xfId="1" applyFont="1" applyFill="1" applyBorder="1" applyAlignment="1">
      <alignment horizontal="center"/>
    </xf>
    <xf numFmtId="0" fontId="12" fillId="0" borderId="0" xfId="0" applyFont="1" applyFill="1" applyAlignment="1">
      <alignment horizontal="center" wrapText="1"/>
    </xf>
    <xf numFmtId="0" fontId="13" fillId="0" borderId="0" xfId="0" applyFont="1" applyFill="1" applyAlignment="1">
      <alignment horizontal="center" wrapText="1"/>
    </xf>
    <xf numFmtId="0" fontId="14" fillId="0" borderId="0" xfId="0" applyFont="1" applyFill="1" applyAlignment="1">
      <alignment horizontal="center" wrapText="1"/>
    </xf>
    <xf numFmtId="44" fontId="15" fillId="2" borderId="21" xfId="1" applyFont="1" applyFill="1" applyBorder="1" applyAlignment="1">
      <alignment horizontal="center" wrapText="1"/>
    </xf>
    <xf numFmtId="0" fontId="13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44" fontId="15" fillId="0" borderId="2" xfId="1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20" fillId="0" borderId="0" xfId="0" applyFont="1" applyFill="1" applyAlignment="1">
      <alignment horizontal="center" wrapText="1"/>
    </xf>
    <xf numFmtId="0" fontId="20" fillId="0" borderId="0" xfId="0" applyFont="1" applyFill="1" applyAlignment="1">
      <alignment horizontal="center"/>
    </xf>
    <xf numFmtId="44" fontId="12" fillId="0" borderId="0" xfId="0" applyNumberFormat="1" applyFont="1" applyFill="1" applyAlignment="1">
      <alignment horizontal="center" wrapText="1"/>
    </xf>
    <xf numFmtId="0" fontId="12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22" fillId="0" borderId="0" xfId="0" applyFont="1" applyFill="1" applyAlignment="1">
      <alignment horizontal="center"/>
    </xf>
    <xf numFmtId="0" fontId="22" fillId="0" borderId="2" xfId="0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0" fontId="20" fillId="0" borderId="2" xfId="0" applyFont="1" applyFill="1" applyBorder="1" applyAlignment="1">
      <alignment horizontal="center"/>
    </xf>
    <xf numFmtId="44" fontId="16" fillId="2" borderId="21" xfId="1" applyFont="1" applyFill="1" applyBorder="1" applyAlignment="1">
      <alignment horizontal="center"/>
    </xf>
    <xf numFmtId="0" fontId="18" fillId="0" borderId="0" xfId="0" applyFont="1" applyFill="1" applyAlignment="1">
      <alignment horizontal="center" wrapText="1"/>
    </xf>
    <xf numFmtId="44" fontId="16" fillId="2" borderId="7" xfId="1" applyFont="1" applyFill="1" applyBorder="1" applyAlignment="1">
      <alignment horizontal="center" wrapText="1"/>
    </xf>
    <xf numFmtId="44" fontId="16" fillId="0" borderId="2" xfId="1" applyFont="1" applyFill="1" applyBorder="1" applyAlignment="1">
      <alignment horizontal="center" wrapText="1"/>
    </xf>
    <xf numFmtId="0" fontId="13" fillId="0" borderId="0" xfId="0" applyFont="1" applyBorder="1" applyAlignment="1">
      <alignment horizontal="center" wrapText="1"/>
    </xf>
    <xf numFmtId="0" fontId="13" fillId="0" borderId="0" xfId="0" applyFont="1" applyAlignment="1">
      <alignment horizontal="center" wrapText="1"/>
    </xf>
    <xf numFmtId="0" fontId="24" fillId="0" borderId="0" xfId="0" applyFont="1" applyAlignment="1">
      <alignment horizontal="center" wrapText="1"/>
    </xf>
    <xf numFmtId="0" fontId="15" fillId="0" borderId="16" xfId="0" applyFont="1" applyBorder="1" applyAlignment="1">
      <alignment horizontal="center" wrapText="1"/>
    </xf>
    <xf numFmtId="0" fontId="12" fillId="0" borderId="18" xfId="0" applyFont="1" applyBorder="1" applyAlignment="1">
      <alignment horizontal="center" wrapText="1"/>
    </xf>
    <xf numFmtId="0" fontId="15" fillId="0" borderId="3" xfId="0" applyFont="1" applyBorder="1" applyAlignment="1">
      <alignment horizontal="center" wrapText="1"/>
    </xf>
    <xf numFmtId="0" fontId="15" fillId="0" borderId="13" xfId="0" applyFont="1" applyBorder="1" applyAlignment="1">
      <alignment horizontal="center" wrapText="1"/>
    </xf>
    <xf numFmtId="0" fontId="15" fillId="0" borderId="3" xfId="0" applyFont="1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15" fillId="0" borderId="7" xfId="0" applyFont="1" applyBorder="1" applyAlignment="1">
      <alignment horizontal="center" wrapText="1"/>
    </xf>
    <xf numFmtId="0" fontId="12" fillId="0" borderId="13" xfId="0" applyFont="1" applyBorder="1" applyAlignment="1">
      <alignment horizontal="center" wrapText="1"/>
    </xf>
    <xf numFmtId="0" fontId="26" fillId="0" borderId="16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21" fillId="0" borderId="0" xfId="0" applyFont="1" applyAlignment="1">
      <alignment horizontal="center" vertical="center" wrapText="1"/>
    </xf>
    <xf numFmtId="0" fontId="15" fillId="0" borderId="18" xfId="0" applyFont="1" applyBorder="1" applyAlignment="1">
      <alignment horizontal="center" wrapText="1"/>
    </xf>
    <xf numFmtId="0" fontId="12" fillId="0" borderId="0" xfId="0" applyFont="1" applyFill="1" applyBorder="1" applyAlignment="1">
      <alignment horizontal="center" wrapText="1"/>
    </xf>
    <xf numFmtId="0" fontId="13" fillId="0" borderId="0" xfId="0" applyFont="1" applyAlignment="1">
      <alignment horizontal="center"/>
    </xf>
    <xf numFmtId="0" fontId="15" fillId="2" borderId="7" xfId="0" applyFont="1" applyFill="1" applyBorder="1" applyAlignment="1">
      <alignment horizontal="center" wrapText="1"/>
    </xf>
    <xf numFmtId="0" fontId="15" fillId="2" borderId="0" xfId="0" applyFont="1" applyFill="1" applyAlignment="1">
      <alignment horizontal="center" wrapText="1"/>
    </xf>
    <xf numFmtId="0" fontId="14" fillId="0" borderId="0" xfId="0" applyFont="1" applyAlignment="1">
      <alignment horizontal="center" wrapText="1"/>
    </xf>
    <xf numFmtId="0" fontId="18" fillId="0" borderId="0" xfId="0" applyFont="1" applyAlignment="1">
      <alignment horizontal="center" wrapText="1"/>
    </xf>
    <xf numFmtId="0" fontId="30" fillId="0" borderId="0" xfId="0" applyFont="1"/>
    <xf numFmtId="0" fontId="31" fillId="0" borderId="0" xfId="0" applyFont="1"/>
    <xf numFmtId="0" fontId="9" fillId="0" borderId="16" xfId="0" applyFont="1" applyBorder="1" applyAlignment="1">
      <alignment horizontal="center" vertical="center"/>
    </xf>
    <xf numFmtId="0" fontId="4" fillId="0" borderId="17" xfId="0" applyFont="1" applyFill="1" applyBorder="1" applyAlignment="1">
      <alignment vertical="center"/>
    </xf>
    <xf numFmtId="0" fontId="29" fillId="0" borderId="18" xfId="0" applyFont="1" applyFill="1" applyBorder="1" applyAlignment="1">
      <alignment vertical="center"/>
    </xf>
    <xf numFmtId="0" fontId="24" fillId="0" borderId="0" xfId="0" applyFont="1" applyAlignment="1">
      <alignment horizontal="left" vertical="center"/>
    </xf>
    <xf numFmtId="0" fontId="32" fillId="0" borderId="0" xfId="0" applyFont="1"/>
    <xf numFmtId="0" fontId="33" fillId="0" borderId="0" xfId="0" applyFont="1" applyAlignment="1">
      <alignment horizontal="center" vertical="center"/>
    </xf>
    <xf numFmtId="0" fontId="32" fillId="0" borderId="17" xfId="0" applyFont="1" applyBorder="1"/>
    <xf numFmtId="0" fontId="32" fillId="0" borderId="4" xfId="0" applyFont="1" applyBorder="1"/>
    <xf numFmtId="44" fontId="32" fillId="0" borderId="17" xfId="0" applyNumberFormat="1" applyFont="1" applyBorder="1"/>
    <xf numFmtId="44" fontId="32" fillId="0" borderId="4" xfId="0" applyNumberFormat="1" applyFont="1" applyBorder="1"/>
    <xf numFmtId="0" fontId="32" fillId="0" borderId="1" xfId="0" applyFont="1" applyBorder="1" applyAlignment="1">
      <alignment vertical="center"/>
    </xf>
    <xf numFmtId="44" fontId="32" fillId="0" borderId="0" xfId="0" applyNumberFormat="1" applyFont="1"/>
    <xf numFmtId="44" fontId="32" fillId="0" borderId="18" xfId="0" applyNumberFormat="1" applyFont="1" applyBorder="1"/>
    <xf numFmtId="0" fontId="32" fillId="0" borderId="1" xfId="0" applyFont="1" applyBorder="1" applyAlignment="1">
      <alignment horizontal="left" vertical="center"/>
    </xf>
    <xf numFmtId="0" fontId="32" fillId="0" borderId="1" xfId="0" applyFont="1" applyBorder="1"/>
    <xf numFmtId="0" fontId="32" fillId="0" borderId="1" xfId="0" applyFont="1" applyBorder="1" applyAlignment="1">
      <alignment horizontal="center" vertical="center"/>
    </xf>
    <xf numFmtId="44" fontId="32" fillId="0" borderId="0" xfId="1" applyFont="1"/>
    <xf numFmtId="0" fontId="32" fillId="0" borderId="12" xfId="0" applyFont="1" applyBorder="1"/>
    <xf numFmtId="44" fontId="32" fillId="0" borderId="18" xfId="1" applyFont="1" applyBorder="1"/>
    <xf numFmtId="0" fontId="32" fillId="0" borderId="1" xfId="0" applyFont="1" applyBorder="1" applyAlignment="1">
      <alignment horizontal="right" vertical="center"/>
    </xf>
    <xf numFmtId="0" fontId="32" fillId="0" borderId="18" xfId="0" applyFont="1" applyBorder="1"/>
    <xf numFmtId="44" fontId="32" fillId="2" borderId="9" xfId="0" applyNumberFormat="1" applyFont="1" applyFill="1" applyBorder="1"/>
    <xf numFmtId="44" fontId="32" fillId="2" borderId="22" xfId="0" applyNumberFormat="1" applyFont="1" applyFill="1" applyBorder="1"/>
    <xf numFmtId="0" fontId="32" fillId="0" borderId="0" xfId="0" applyFont="1" applyBorder="1"/>
    <xf numFmtId="44" fontId="33" fillId="0" borderId="4" xfId="0" applyNumberFormat="1" applyFont="1" applyBorder="1"/>
    <xf numFmtId="0" fontId="32" fillId="0" borderId="11" xfId="0" applyFont="1" applyBorder="1"/>
    <xf numFmtId="0" fontId="32" fillId="0" borderId="1" xfId="0" applyFont="1" applyBorder="1" applyAlignment="1">
      <alignment horizontal="right"/>
    </xf>
    <xf numFmtId="44" fontId="32" fillId="0" borderId="1" xfId="0" applyNumberFormat="1" applyFont="1" applyBorder="1"/>
    <xf numFmtId="0" fontId="33" fillId="0" borderId="1" xfId="0" applyFont="1" applyBorder="1" applyAlignment="1">
      <alignment vertical="center"/>
    </xf>
    <xf numFmtId="0" fontId="33" fillId="0" borderId="0" xfId="0" applyFont="1" applyAlignment="1">
      <alignment horizontal="center" vertical="center"/>
    </xf>
    <xf numFmtId="0" fontId="33" fillId="0" borderId="0" xfId="0" applyFont="1" applyAlignment="1">
      <alignment horizontal="center" wrapText="1"/>
    </xf>
    <xf numFmtId="0" fontId="33" fillId="0" borderId="0" xfId="0" applyFont="1" applyFill="1" applyAlignment="1">
      <alignment horizontal="center" wrapText="1"/>
    </xf>
    <xf numFmtId="0" fontId="32" fillId="0" borderId="0" xfId="0" applyFont="1" applyFill="1" applyAlignment="1">
      <alignment horizontal="center" wrapText="1"/>
    </xf>
    <xf numFmtId="0" fontId="32" fillId="0" borderId="0" xfId="0" applyFont="1" applyFill="1" applyAlignment="1">
      <alignment horizontal="center" wrapText="1"/>
    </xf>
    <xf numFmtId="0" fontId="33" fillId="0" borderId="0" xfId="0" applyFont="1" applyAlignment="1">
      <alignment horizontal="center"/>
    </xf>
    <xf numFmtId="0" fontId="34" fillId="0" borderId="0" xfId="0" applyFont="1" applyFill="1" applyAlignment="1">
      <alignment horizontal="center"/>
    </xf>
    <xf numFmtId="0" fontId="32" fillId="0" borderId="0" xfId="0" applyFont="1" applyAlignment="1">
      <alignment horizontal="center" vertical="center"/>
    </xf>
    <xf numFmtId="0" fontId="34" fillId="0" borderId="2" xfId="0" applyFont="1" applyFill="1" applyBorder="1" applyAlignment="1">
      <alignment horizontal="center"/>
    </xf>
    <xf numFmtId="0" fontId="32" fillId="0" borderId="0" xfId="0" applyFont="1" applyAlignment="1">
      <alignment horizontal="center" wrapText="1"/>
    </xf>
    <xf numFmtId="44" fontId="34" fillId="0" borderId="2" xfId="1" applyFont="1" applyFill="1" applyBorder="1" applyAlignment="1">
      <alignment horizontal="center"/>
    </xf>
    <xf numFmtId="0" fontId="33" fillId="0" borderId="0" xfId="0" applyFont="1" applyFill="1" applyAlignment="1"/>
    <xf numFmtId="0" fontId="33" fillId="0" borderId="0" xfId="0" applyFont="1" applyFill="1"/>
    <xf numFmtId="44" fontId="34" fillId="0" borderId="0" xfId="1" applyFont="1" applyFill="1" applyBorder="1" applyAlignment="1">
      <alignment horizontal="center"/>
    </xf>
    <xf numFmtId="44" fontId="34" fillId="0" borderId="1" xfId="1" applyFont="1" applyFill="1" applyBorder="1" applyAlignment="1">
      <alignment horizontal="center"/>
    </xf>
    <xf numFmtId="49" fontId="34" fillId="0" borderId="3" xfId="1" applyNumberFormat="1" applyFont="1" applyFill="1" applyBorder="1" applyAlignment="1">
      <alignment horizontal="center"/>
    </xf>
    <xf numFmtId="49" fontId="34" fillId="0" borderId="1" xfId="1" applyNumberFormat="1" applyFont="1" applyFill="1" applyBorder="1" applyAlignment="1">
      <alignment horizontal="center"/>
    </xf>
    <xf numFmtId="44" fontId="35" fillId="0" borderId="0" xfId="1" applyFont="1" applyFill="1"/>
    <xf numFmtId="44" fontId="35" fillId="0" borderId="3" xfId="1" applyFont="1" applyFill="1" applyBorder="1"/>
    <xf numFmtId="0" fontId="32" fillId="0" borderId="0" xfId="0" applyFont="1" applyFill="1" applyAlignment="1"/>
    <xf numFmtId="0" fontId="32" fillId="0" borderId="0" xfId="0" applyFont="1" applyFill="1"/>
    <xf numFmtId="44" fontId="35" fillId="0" borderId="0" xfId="1" applyFont="1" applyFill="1" applyBorder="1"/>
    <xf numFmtId="0" fontId="35" fillId="0" borderId="3" xfId="0" applyFont="1" applyFill="1" applyBorder="1"/>
    <xf numFmtId="44" fontId="35" fillId="0" borderId="16" xfId="1" applyFont="1" applyFill="1" applyBorder="1"/>
    <xf numFmtId="44" fontId="35" fillId="0" borderId="7" xfId="1" applyFont="1" applyFill="1" applyBorder="1"/>
    <xf numFmtId="44" fontId="35" fillId="0" borderId="13" xfId="1" applyFont="1" applyFill="1" applyBorder="1"/>
    <xf numFmtId="0" fontId="33" fillId="0" borderId="1" xfId="0" applyFont="1" applyBorder="1"/>
    <xf numFmtId="44" fontId="35" fillId="0" borderId="4" xfId="1" applyFont="1" applyFill="1" applyBorder="1"/>
    <xf numFmtId="0" fontId="33" fillId="0" borderId="16" xfId="0" applyFont="1" applyBorder="1" applyAlignment="1">
      <alignment horizontal="center" wrapText="1"/>
    </xf>
    <xf numFmtId="0" fontId="33" fillId="0" borderId="6" xfId="0" applyFont="1" applyBorder="1" applyAlignment="1">
      <alignment horizontal="center" wrapText="1"/>
    </xf>
    <xf numFmtId="0" fontId="33" fillId="0" borderId="5" xfId="0" applyFont="1" applyBorder="1" applyAlignment="1">
      <alignment horizontal="center" wrapText="1"/>
    </xf>
    <xf numFmtId="0" fontId="33" fillId="0" borderId="6" xfId="0" applyFont="1" applyBorder="1" applyAlignment="1">
      <alignment horizontal="center"/>
    </xf>
    <xf numFmtId="0" fontId="33" fillId="0" borderId="5" xfId="0" applyFont="1" applyBorder="1" applyAlignment="1">
      <alignment horizontal="center"/>
    </xf>
    <xf numFmtId="0" fontId="35" fillId="0" borderId="4" xfId="0" applyFont="1" applyFill="1" applyBorder="1"/>
    <xf numFmtId="44" fontId="35" fillId="0" borderId="17" xfId="1" applyFont="1" applyFill="1" applyBorder="1"/>
    <xf numFmtId="44" fontId="35" fillId="0" borderId="2" xfId="1" applyFont="1" applyFill="1" applyBorder="1"/>
    <xf numFmtId="44" fontId="35" fillId="0" borderId="12" xfId="1" applyFont="1" applyFill="1" applyBorder="1"/>
    <xf numFmtId="49" fontId="35" fillId="0" borderId="1" xfId="1" applyNumberFormat="1" applyFont="1" applyFill="1" applyBorder="1" applyAlignment="1">
      <alignment horizontal="center"/>
    </xf>
    <xf numFmtId="43" fontId="32" fillId="0" borderId="0" xfId="5" applyFont="1"/>
    <xf numFmtId="0" fontId="32" fillId="0" borderId="1" xfId="0" applyFont="1" applyBorder="1" applyAlignment="1">
      <alignment horizontal="center"/>
    </xf>
    <xf numFmtId="0" fontId="33" fillId="0" borderId="18" xfId="0" applyFont="1" applyBorder="1" applyAlignment="1">
      <alignment horizontal="center" wrapText="1"/>
    </xf>
    <xf numFmtId="0" fontId="32" fillId="0" borderId="1" xfId="0" applyFont="1" applyBorder="1" applyAlignment="1">
      <alignment wrapText="1"/>
    </xf>
    <xf numFmtId="0" fontId="32" fillId="0" borderId="1" xfId="0" applyFont="1" applyBorder="1" applyAlignment="1"/>
    <xf numFmtId="0" fontId="34" fillId="0" borderId="3" xfId="0" applyFont="1" applyFill="1" applyBorder="1" applyAlignment="1">
      <alignment horizontal="center"/>
    </xf>
    <xf numFmtId="44" fontId="35" fillId="0" borderId="18" xfId="1" applyFont="1" applyFill="1" applyBorder="1"/>
    <xf numFmtId="0" fontId="34" fillId="0" borderId="4" xfId="0" applyFont="1" applyFill="1" applyBorder="1"/>
    <xf numFmtId="0" fontId="35" fillId="0" borderId="0" xfId="0" applyFont="1" applyFill="1" applyBorder="1"/>
    <xf numFmtId="0" fontId="34" fillId="0" borderId="4" xfId="0" applyFont="1" applyFill="1" applyBorder="1" applyAlignment="1">
      <alignment horizontal="left"/>
    </xf>
    <xf numFmtId="44" fontId="35" fillId="0" borderId="17" xfId="1" applyNumberFormat="1" applyFont="1" applyFill="1" applyBorder="1"/>
    <xf numFmtId="44" fontId="35" fillId="0" borderId="12" xfId="1" applyNumberFormat="1" applyFont="1" applyFill="1" applyBorder="1"/>
    <xf numFmtId="0" fontId="35" fillId="0" borderId="12" xfId="0" applyFont="1" applyFill="1" applyBorder="1"/>
    <xf numFmtId="0" fontId="35" fillId="0" borderId="4" xfId="0" applyFont="1" applyFill="1" applyBorder="1" applyAlignment="1">
      <alignment horizontal="left"/>
    </xf>
    <xf numFmtId="44" fontId="32" fillId="0" borderId="12" xfId="0" applyNumberFormat="1" applyFont="1" applyFill="1" applyBorder="1"/>
    <xf numFmtId="44" fontId="35" fillId="0" borderId="10" xfId="1" applyFont="1" applyFill="1" applyBorder="1"/>
    <xf numFmtId="0" fontId="32" fillId="0" borderId="4" xfId="0" applyFont="1" applyFill="1" applyBorder="1"/>
    <xf numFmtId="44" fontId="35" fillId="0" borderId="5" xfId="1" applyFont="1" applyFill="1" applyBorder="1"/>
    <xf numFmtId="44" fontId="35" fillId="0" borderId="6" xfId="1" applyFont="1" applyFill="1" applyBorder="1"/>
    <xf numFmtId="44" fontId="32" fillId="0" borderId="13" xfId="0" applyNumberFormat="1" applyFont="1" applyFill="1" applyBorder="1" applyAlignment="1"/>
    <xf numFmtId="44" fontId="32" fillId="0" borderId="3" xfId="0" applyNumberFormat="1" applyFont="1" applyFill="1" applyBorder="1" applyAlignment="1">
      <alignment horizontal="center"/>
    </xf>
    <xf numFmtId="44" fontId="35" fillId="2" borderId="15" xfId="1" applyFont="1" applyFill="1" applyBorder="1"/>
    <xf numFmtId="0" fontId="35" fillId="0" borderId="10" xfId="0" applyFont="1" applyFill="1" applyBorder="1"/>
    <xf numFmtId="43" fontId="32" fillId="0" borderId="0" xfId="0" applyNumberFormat="1" applyFont="1"/>
    <xf numFmtId="44" fontId="34" fillId="2" borderId="19" xfId="1" applyFont="1" applyFill="1" applyBorder="1"/>
    <xf numFmtId="44" fontId="33" fillId="2" borderId="19" xfId="0" applyNumberFormat="1" applyFont="1" applyFill="1" applyBorder="1" applyAlignment="1"/>
    <xf numFmtId="44" fontId="33" fillId="0" borderId="3" xfId="0" applyNumberFormat="1" applyFont="1" applyFill="1" applyBorder="1" applyAlignment="1">
      <alignment horizontal="center"/>
    </xf>
    <xf numFmtId="44" fontId="34" fillId="3" borderId="0" xfId="1" applyFont="1" applyFill="1" applyBorder="1"/>
    <xf numFmtId="44" fontId="35" fillId="2" borderId="21" xfId="1" applyFont="1" applyFill="1" applyBorder="1"/>
    <xf numFmtId="44" fontId="33" fillId="3" borderId="0" xfId="0" applyNumberFormat="1" applyFont="1" applyFill="1" applyBorder="1" applyAlignment="1"/>
    <xf numFmtId="44" fontId="33" fillId="0" borderId="7" xfId="0" applyNumberFormat="1" applyFont="1" applyFill="1" applyBorder="1" applyAlignment="1">
      <alignment horizontal="center"/>
    </xf>
    <xf numFmtId="44" fontId="33" fillId="0" borderId="0" xfId="0" applyNumberFormat="1" applyFont="1" applyFill="1" applyBorder="1" applyAlignment="1">
      <alignment horizontal="center"/>
    </xf>
    <xf numFmtId="0" fontId="34" fillId="0" borderId="5" xfId="0" applyFont="1" applyFill="1" applyBorder="1"/>
    <xf numFmtId="44" fontId="35" fillId="0" borderId="1" xfId="1" applyFont="1" applyFill="1" applyBorder="1"/>
    <xf numFmtId="44" fontId="34" fillId="2" borderId="15" xfId="1" applyFont="1" applyFill="1" applyBorder="1"/>
    <xf numFmtId="0" fontId="32" fillId="0" borderId="0" xfId="0" applyFont="1" applyFill="1" applyBorder="1"/>
    <xf numFmtId="0" fontId="34" fillId="0" borderId="17" xfId="0" applyFont="1" applyFill="1" applyBorder="1" applyAlignment="1">
      <alignment horizontal="left"/>
    </xf>
    <xf numFmtId="0" fontId="35" fillId="0" borderId="17" xfId="0" applyFont="1" applyFill="1" applyBorder="1"/>
    <xf numFmtId="0" fontId="32" fillId="0" borderId="1" xfId="0" applyFont="1" applyFill="1" applyBorder="1"/>
    <xf numFmtId="44" fontId="34" fillId="0" borderId="13" xfId="1" applyFont="1" applyFill="1" applyBorder="1"/>
    <xf numFmtId="44" fontId="35" fillId="2" borderId="20" xfId="1" applyFont="1" applyFill="1" applyBorder="1"/>
    <xf numFmtId="44" fontId="35" fillId="3" borderId="0" xfId="1" applyFont="1" applyFill="1" applyBorder="1"/>
    <xf numFmtId="44" fontId="34" fillId="3" borderId="5" xfId="1" applyFont="1" applyFill="1" applyBorder="1"/>
    <xf numFmtId="44" fontId="34" fillId="0" borderId="21" xfId="1" applyFont="1" applyFill="1" applyBorder="1"/>
    <xf numFmtId="44" fontId="35" fillId="0" borderId="20" xfId="1" applyFont="1" applyFill="1" applyBorder="1"/>
    <xf numFmtId="0" fontId="33" fillId="0" borderId="11" xfId="0" applyFont="1" applyFill="1" applyBorder="1"/>
    <xf numFmtId="44" fontId="32" fillId="0" borderId="1" xfId="0" applyNumberFormat="1" applyFont="1" applyFill="1" applyBorder="1"/>
    <xf numFmtId="0" fontId="33" fillId="0" borderId="4" xfId="0" applyFont="1" applyFill="1" applyBorder="1"/>
    <xf numFmtId="44" fontId="34" fillId="2" borderId="7" xfId="1" applyFont="1" applyFill="1" applyBorder="1"/>
    <xf numFmtId="0" fontId="33" fillId="2" borderId="21" xfId="0" applyFont="1" applyFill="1" applyBorder="1" applyAlignment="1">
      <alignment horizontal="left" wrapText="1"/>
    </xf>
    <xf numFmtId="44" fontId="34" fillId="0" borderId="7" xfId="1" applyFont="1" applyFill="1" applyBorder="1"/>
    <xf numFmtId="0" fontId="33" fillId="2" borderId="21" xfId="0" applyFont="1" applyFill="1" applyBorder="1" applyAlignment="1">
      <alignment horizontal="center" wrapText="1"/>
    </xf>
    <xf numFmtId="44" fontId="33" fillId="2" borderId="1" xfId="0" applyNumberFormat="1" applyFont="1" applyFill="1" applyBorder="1"/>
    <xf numFmtId="0" fontId="33" fillId="2" borderId="21" xfId="0" applyFont="1" applyFill="1" applyBorder="1" applyAlignment="1">
      <alignment horizontal="right" wrapText="1"/>
    </xf>
    <xf numFmtId="44" fontId="35" fillId="0" borderId="21" xfId="1" applyFont="1" applyFill="1" applyBorder="1"/>
    <xf numFmtId="44" fontId="34" fillId="0" borderId="0" xfId="1" applyFont="1" applyFill="1" applyBorder="1" applyAlignment="1">
      <alignment horizontal="center"/>
    </xf>
    <xf numFmtId="44" fontId="33" fillId="2" borderId="9" xfId="0" applyNumberFormat="1" applyFont="1" applyFill="1" applyBorder="1"/>
    <xf numFmtId="44" fontId="35" fillId="2" borderId="14" xfId="1" applyFont="1" applyFill="1" applyBorder="1"/>
    <xf numFmtId="44" fontId="34" fillId="2" borderId="21" xfId="1" applyFont="1" applyFill="1" applyBorder="1"/>
    <xf numFmtId="44" fontId="34" fillId="0" borderId="0" xfId="1" applyFont="1" applyFill="1" applyBorder="1"/>
  </cellXfs>
  <cellStyles count="6">
    <cellStyle name="Millares 2" xfId="3"/>
    <cellStyle name="Millares 3" xfId="4"/>
    <cellStyle name="Millares 4" xfId="5"/>
    <cellStyle name="Moneda" xfId="1" builtinId="4"/>
    <cellStyle name="Moneda 2" xfId="2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4362450</xdr:colOff>
      <xdr:row>0</xdr:row>
      <xdr:rowOff>228600</xdr:rowOff>
    </xdr:from>
    <xdr:to>
      <xdr:col>1</xdr:col>
      <xdr:colOff>7143750</xdr:colOff>
      <xdr:row>5</xdr:row>
      <xdr:rowOff>400050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00650" y="228600"/>
          <a:ext cx="2781300" cy="2457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13607</xdr:colOff>
      <xdr:row>9</xdr:row>
      <xdr:rowOff>0</xdr:rowOff>
    </xdr:from>
    <xdr:to>
      <xdr:col>37</xdr:col>
      <xdr:colOff>13607</xdr:colOff>
      <xdr:row>13</xdr:row>
      <xdr:rowOff>27214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CxnSpPr/>
      </xdr:nvCxnSpPr>
      <xdr:spPr>
        <a:xfrm flipH="1" flipV="1">
          <a:off x="38290500" y="2217964"/>
          <a:ext cx="3605893" cy="91167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19050</xdr:colOff>
      <xdr:row>10</xdr:row>
      <xdr:rowOff>19050</xdr:rowOff>
    </xdr:from>
    <xdr:to>
      <xdr:col>41</xdr:col>
      <xdr:colOff>19050</xdr:colOff>
      <xdr:row>13</xdr:row>
      <xdr:rowOff>228600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 flipH="1" flipV="1">
          <a:off x="51739800" y="2419350"/>
          <a:ext cx="4191000" cy="8953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0</xdr:colOff>
      <xdr:row>9</xdr:row>
      <xdr:rowOff>209550</xdr:rowOff>
    </xdr:from>
    <xdr:to>
      <xdr:col>37</xdr:col>
      <xdr:colOff>2895600</xdr:colOff>
      <xdr:row>9</xdr:row>
      <xdr:rowOff>209550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flipH="1">
          <a:off x="48806100" y="2381250"/>
          <a:ext cx="28956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84</xdr:col>
      <xdr:colOff>0</xdr:colOff>
      <xdr:row>25</xdr:row>
      <xdr:rowOff>47624</xdr:rowOff>
    </xdr:from>
    <xdr:to>
      <xdr:col>87</xdr:col>
      <xdr:colOff>23812</xdr:colOff>
      <xdr:row>32</xdr:row>
      <xdr:rowOff>47624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>
        <a:xfrm flipH="1" flipV="1">
          <a:off x="115585875" y="5786437"/>
          <a:ext cx="4953000" cy="15240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72</xdr:col>
      <xdr:colOff>13607</xdr:colOff>
      <xdr:row>11</xdr:row>
      <xdr:rowOff>0</xdr:rowOff>
    </xdr:from>
    <xdr:to>
      <xdr:col>75</xdr:col>
      <xdr:colOff>13607</xdr:colOff>
      <xdr:row>15</xdr:row>
      <xdr:rowOff>27214</xdr:rowOff>
    </xdr:to>
    <xdr:cxnSp macro="">
      <xdr:nvCxnSpPr>
        <xdr:cNvPr id="2" name="Conector rect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 flipH="1" flipV="1">
          <a:off x="43171382" y="2200275"/>
          <a:ext cx="4105275" cy="91303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108</xdr:col>
      <xdr:colOff>0</xdr:colOff>
      <xdr:row>24</xdr:row>
      <xdr:rowOff>1</xdr:rowOff>
    </xdr:from>
    <xdr:to>
      <xdr:col>111</xdr:col>
      <xdr:colOff>15875</xdr:colOff>
      <xdr:row>34</xdr:row>
      <xdr:rowOff>0</xdr:rowOff>
    </xdr:to>
    <xdr:cxnSp macro="">
      <xdr:nvCxnSpPr>
        <xdr:cNvPr id="2" name="Conector rect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 flipH="1" flipV="1">
          <a:off x="145684875" y="5984876"/>
          <a:ext cx="4318000" cy="239712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85</xdr:col>
      <xdr:colOff>0</xdr:colOff>
      <xdr:row>16</xdr:row>
      <xdr:rowOff>0</xdr:rowOff>
    </xdr:from>
    <xdr:to>
      <xdr:col>85</xdr:col>
      <xdr:colOff>0</xdr:colOff>
      <xdr:row>27</xdr:row>
      <xdr:rowOff>0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CxnSpPr/>
      </xdr:nvCxnSpPr>
      <xdr:spPr>
        <a:xfrm>
          <a:off x="116304515" y="3497239"/>
          <a:ext cx="0" cy="237414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86</xdr:col>
      <xdr:colOff>0</xdr:colOff>
      <xdr:row>15</xdr:row>
      <xdr:rowOff>213244</xdr:rowOff>
    </xdr:from>
    <xdr:to>
      <xdr:col>93</xdr:col>
      <xdr:colOff>0</xdr:colOff>
      <xdr:row>65</xdr:row>
      <xdr:rowOff>0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441828" y="3497237"/>
          <a:ext cx="11088806" cy="1064809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5"/>
  </sheetPr>
  <dimension ref="A1:B19"/>
  <sheetViews>
    <sheetView zoomScale="50" zoomScaleNormal="50" workbookViewId="0">
      <selection activeCell="B12" sqref="B12"/>
    </sheetView>
  </sheetViews>
  <sheetFormatPr baseColWidth="10" defaultColWidth="11.375" defaultRowHeight="15" x14ac:dyDescent="0.25"/>
  <cols>
    <col min="2" max="2" width="145.25" bestFit="1" customWidth="1"/>
  </cols>
  <sheetData>
    <row r="1" spans="1:2" ht="36" x14ac:dyDescent="0.55000000000000004">
      <c r="A1" s="291"/>
      <c r="B1" s="5"/>
    </row>
    <row r="2" spans="1:2" ht="36" x14ac:dyDescent="0.55000000000000004">
      <c r="A2" s="291"/>
      <c r="B2" s="5"/>
    </row>
    <row r="3" spans="1:2" ht="36" x14ac:dyDescent="0.55000000000000004">
      <c r="A3" s="291"/>
      <c r="B3" s="5"/>
    </row>
    <row r="4" spans="1:2" ht="36" x14ac:dyDescent="0.55000000000000004">
      <c r="A4" s="291"/>
      <c r="B4" s="5"/>
    </row>
    <row r="5" spans="1:2" ht="36" x14ac:dyDescent="0.55000000000000004">
      <c r="A5" s="291"/>
      <c r="B5" s="5"/>
    </row>
    <row r="6" spans="1:2" ht="36" x14ac:dyDescent="0.55000000000000004">
      <c r="A6" s="291"/>
      <c r="B6" s="5"/>
    </row>
    <row r="7" spans="1:2" ht="36" x14ac:dyDescent="0.55000000000000004">
      <c r="A7" s="291"/>
      <c r="B7" s="5"/>
    </row>
    <row r="8" spans="1:2" ht="36" x14ac:dyDescent="0.55000000000000004">
      <c r="A8" s="291"/>
      <c r="B8" s="195" t="s">
        <v>0</v>
      </c>
    </row>
    <row r="9" spans="1:2" ht="36" x14ac:dyDescent="0.55000000000000004">
      <c r="A9" s="195"/>
      <c r="B9" s="195" t="s">
        <v>1</v>
      </c>
    </row>
    <row r="10" spans="1:2" ht="36" x14ac:dyDescent="0.55000000000000004">
      <c r="A10" s="195"/>
      <c r="B10" s="195" t="s">
        <v>2</v>
      </c>
    </row>
    <row r="11" spans="1:2" ht="36" x14ac:dyDescent="0.55000000000000004">
      <c r="A11" s="291"/>
      <c r="B11" s="195" t="s">
        <v>801</v>
      </c>
    </row>
    <row r="12" spans="1:2" ht="36" x14ac:dyDescent="0.55000000000000004">
      <c r="A12" s="291"/>
      <c r="B12" s="195"/>
    </row>
    <row r="13" spans="1:2" ht="36" x14ac:dyDescent="0.55000000000000004">
      <c r="A13" s="291"/>
      <c r="B13" s="195"/>
    </row>
    <row r="14" spans="1:2" ht="36" x14ac:dyDescent="0.55000000000000004">
      <c r="A14" s="195"/>
      <c r="B14" s="195" t="s">
        <v>784</v>
      </c>
    </row>
    <row r="15" spans="1:2" ht="36" x14ac:dyDescent="0.55000000000000004">
      <c r="A15" s="195"/>
      <c r="B15" s="195"/>
    </row>
    <row r="16" spans="1:2" ht="36" x14ac:dyDescent="0.55000000000000004">
      <c r="A16" s="195"/>
      <c r="B16" s="195"/>
    </row>
    <row r="17" spans="1:2" ht="36" x14ac:dyDescent="0.55000000000000004">
      <c r="A17" s="195"/>
      <c r="B17" s="195"/>
    </row>
    <row r="18" spans="1:2" ht="36" x14ac:dyDescent="0.55000000000000004">
      <c r="A18" s="195"/>
      <c r="B18" s="195"/>
    </row>
    <row r="19" spans="1:2" ht="36" x14ac:dyDescent="0.55000000000000004">
      <c r="A19" s="195"/>
      <c r="B19" s="195"/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9" tint="-0.249977111117893"/>
  </sheetPr>
  <dimension ref="A1:AH37"/>
  <sheetViews>
    <sheetView topLeftCell="N3" zoomScale="56" zoomScaleNormal="56" workbookViewId="0">
      <selection activeCell="Q27" sqref="Q27"/>
    </sheetView>
  </sheetViews>
  <sheetFormatPr baseColWidth="10" defaultColWidth="11.375" defaultRowHeight="15" x14ac:dyDescent="0.25"/>
  <cols>
    <col min="1" max="1" width="31" customWidth="1"/>
    <col min="2" max="2" width="15.125" bestFit="1" customWidth="1"/>
    <col min="4" max="4" width="17" bestFit="1" customWidth="1"/>
    <col min="10" max="10" width="43.25" customWidth="1"/>
    <col min="11" max="11" width="13.375" bestFit="1" customWidth="1"/>
    <col min="12" max="13" width="15.125" bestFit="1" customWidth="1"/>
    <col min="15" max="15" width="18.875" customWidth="1"/>
    <col min="16" max="16" width="18" customWidth="1"/>
    <col min="18" max="18" width="15.875" customWidth="1"/>
    <col min="19" max="19" width="18.75" customWidth="1"/>
    <col min="21" max="21" width="17" customWidth="1"/>
    <col min="22" max="22" width="18.625" customWidth="1"/>
    <col min="24" max="24" width="15.375" customWidth="1"/>
    <col min="25" max="25" width="19.75" customWidth="1"/>
    <col min="27" max="27" width="35.75" customWidth="1"/>
    <col min="28" max="28" width="16.625" customWidth="1"/>
    <col min="29" max="29" width="16.125" customWidth="1"/>
    <col min="30" max="30" width="15.375" customWidth="1"/>
    <col min="31" max="31" width="16" customWidth="1"/>
    <col min="32" max="32" width="14.25" customWidth="1"/>
    <col min="33" max="33" width="19.625" customWidth="1"/>
  </cols>
  <sheetData>
    <row r="1" spans="1:34" ht="15" customHeight="1" x14ac:dyDescent="0.3">
      <c r="A1" s="343" t="s">
        <v>518</v>
      </c>
      <c r="B1" s="343"/>
      <c r="C1" s="343"/>
      <c r="D1" s="343"/>
      <c r="E1" s="343"/>
      <c r="F1" s="343"/>
      <c r="G1" s="343"/>
      <c r="H1" s="228"/>
      <c r="I1" s="343" t="s">
        <v>519</v>
      </c>
      <c r="J1" s="343"/>
      <c r="K1" s="343"/>
      <c r="L1" s="343"/>
      <c r="M1" s="343"/>
      <c r="N1" s="291"/>
      <c r="O1" s="323" t="s">
        <v>520</v>
      </c>
      <c r="P1" s="323"/>
      <c r="Q1" s="323"/>
      <c r="R1" s="323"/>
      <c r="S1" s="323"/>
      <c r="T1" s="323"/>
      <c r="U1" s="323"/>
      <c r="V1" s="323"/>
      <c r="W1" s="323"/>
      <c r="X1" s="323"/>
      <c r="Y1" s="323"/>
      <c r="Z1" s="291"/>
      <c r="AA1" s="343" t="s">
        <v>519</v>
      </c>
      <c r="AB1" s="343"/>
      <c r="AC1" s="343"/>
      <c r="AD1" s="343"/>
      <c r="AE1" s="343"/>
      <c r="AF1" s="343"/>
      <c r="AG1" s="343"/>
      <c r="AH1" s="343"/>
    </row>
    <row r="2" spans="1:34" ht="15" customHeight="1" x14ac:dyDescent="0.3">
      <c r="A2" s="343"/>
      <c r="B2" s="343"/>
      <c r="C2" s="343"/>
      <c r="D2" s="343"/>
      <c r="E2" s="343"/>
      <c r="F2" s="343"/>
      <c r="G2" s="343"/>
      <c r="H2" s="228"/>
      <c r="I2" s="343"/>
      <c r="J2" s="343"/>
      <c r="K2" s="343"/>
      <c r="L2" s="343"/>
      <c r="M2" s="343"/>
      <c r="N2" s="291"/>
      <c r="O2" s="323"/>
      <c r="P2" s="323"/>
      <c r="Q2" s="323"/>
      <c r="R2" s="323"/>
      <c r="S2" s="323"/>
      <c r="T2" s="323"/>
      <c r="U2" s="323"/>
      <c r="V2" s="323"/>
      <c r="W2" s="323"/>
      <c r="X2" s="323"/>
      <c r="Y2" s="323"/>
      <c r="Z2" s="291"/>
      <c r="AA2" s="343"/>
      <c r="AB2" s="343"/>
      <c r="AC2" s="343"/>
      <c r="AD2" s="343"/>
      <c r="AE2" s="343"/>
      <c r="AF2" s="343"/>
      <c r="AG2" s="343"/>
      <c r="AH2" s="343"/>
    </row>
    <row r="3" spans="1:34" ht="15.75" customHeight="1" x14ac:dyDescent="0.3">
      <c r="A3" s="343" t="s">
        <v>323</v>
      </c>
      <c r="B3" s="343"/>
      <c r="C3" s="343"/>
      <c r="D3" s="343"/>
      <c r="E3" s="343"/>
      <c r="F3" s="343"/>
      <c r="G3" s="343"/>
      <c r="H3" s="229"/>
      <c r="I3" s="343" t="s">
        <v>98</v>
      </c>
      <c r="J3" s="343"/>
      <c r="K3" s="343"/>
      <c r="L3" s="343"/>
      <c r="M3" s="343"/>
      <c r="N3" s="291"/>
      <c r="O3" s="320" t="s">
        <v>156</v>
      </c>
      <c r="P3" s="321"/>
      <c r="Q3" s="321"/>
      <c r="R3" s="321"/>
      <c r="S3" s="321"/>
      <c r="T3" s="321"/>
      <c r="U3" s="321"/>
      <c r="V3" s="321"/>
      <c r="W3" s="321"/>
      <c r="X3" s="321"/>
      <c r="Y3" s="321"/>
      <c r="Z3" s="291"/>
      <c r="AA3" s="343" t="s">
        <v>521</v>
      </c>
      <c r="AB3" s="343"/>
      <c r="AC3" s="343"/>
      <c r="AD3" s="343"/>
      <c r="AE3" s="343"/>
      <c r="AF3" s="343"/>
      <c r="AG3" s="343"/>
      <c r="AH3" s="343"/>
    </row>
    <row r="4" spans="1:34" ht="17.25" x14ac:dyDescent="0.3">
      <c r="A4" s="47" t="s">
        <v>522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291"/>
      <c r="O4" s="291"/>
      <c r="P4" s="291"/>
      <c r="Q4" s="291"/>
      <c r="R4" s="291"/>
      <c r="S4" s="291"/>
      <c r="T4" s="291"/>
      <c r="U4" s="291"/>
      <c r="V4" s="291"/>
      <c r="W4" s="291"/>
      <c r="X4" s="291"/>
      <c r="Y4" s="291"/>
      <c r="Z4" s="291"/>
      <c r="AA4" s="291"/>
      <c r="AB4" s="291"/>
      <c r="AC4" s="291"/>
      <c r="AD4" s="291"/>
      <c r="AE4" s="291"/>
      <c r="AF4" s="291"/>
      <c r="AG4" s="291"/>
      <c r="AH4" s="291"/>
    </row>
    <row r="5" spans="1:34" ht="17.25" x14ac:dyDescent="0.3">
      <c r="A5" s="47"/>
      <c r="B5" s="47"/>
      <c r="C5" s="47"/>
      <c r="D5" s="47"/>
      <c r="E5" s="47"/>
      <c r="F5" s="47"/>
      <c r="G5" s="47"/>
      <c r="H5" s="47"/>
      <c r="I5" s="198" t="s">
        <v>100</v>
      </c>
      <c r="J5" s="198" t="s">
        <v>27</v>
      </c>
      <c r="K5" s="198" t="s">
        <v>24</v>
      </c>
      <c r="L5" s="198" t="s">
        <v>101</v>
      </c>
      <c r="M5" s="198" t="s">
        <v>26</v>
      </c>
      <c r="N5" s="291"/>
      <c r="O5" s="307" t="s">
        <v>43</v>
      </c>
      <c r="P5" s="307"/>
      <c r="Q5" s="128"/>
      <c r="R5" s="307" t="s">
        <v>523</v>
      </c>
      <c r="S5" s="307"/>
      <c r="T5" s="124"/>
      <c r="U5" s="307" t="s">
        <v>434</v>
      </c>
      <c r="V5" s="307"/>
      <c r="W5" s="124"/>
      <c r="X5" s="307" t="s">
        <v>524</v>
      </c>
      <c r="Y5" s="307"/>
      <c r="Z5" s="291"/>
      <c r="AA5" s="354" t="s">
        <v>27</v>
      </c>
      <c r="AB5" s="354" t="s">
        <v>412</v>
      </c>
      <c r="AC5" s="354" t="s">
        <v>525</v>
      </c>
      <c r="AD5" s="354" t="s">
        <v>434</v>
      </c>
      <c r="AE5" s="354" t="s">
        <v>327</v>
      </c>
      <c r="AF5" s="354" t="s">
        <v>526</v>
      </c>
      <c r="AG5" s="353" t="s">
        <v>527</v>
      </c>
      <c r="AH5" s="291"/>
    </row>
    <row r="6" spans="1:34" ht="17.25" x14ac:dyDescent="0.3">
      <c r="A6" s="47" t="s">
        <v>412</v>
      </c>
      <c r="B6" s="100">
        <v>1000000</v>
      </c>
      <c r="C6" s="47"/>
      <c r="D6" s="291"/>
      <c r="E6" s="47"/>
      <c r="F6" s="47"/>
      <c r="G6" s="47"/>
      <c r="H6" s="47"/>
      <c r="I6" s="43"/>
      <c r="J6" s="67" t="s">
        <v>60</v>
      </c>
      <c r="K6" s="44"/>
      <c r="L6" s="44"/>
      <c r="M6" s="44"/>
      <c r="N6" s="291"/>
      <c r="O6" s="74">
        <v>1720000</v>
      </c>
      <c r="P6" s="75">
        <v>117500</v>
      </c>
      <c r="Q6" s="126"/>
      <c r="R6" s="74">
        <v>25550</v>
      </c>
      <c r="S6" s="75">
        <v>1000000</v>
      </c>
      <c r="T6" s="54"/>
      <c r="U6" s="74"/>
      <c r="V6" s="75">
        <v>320000</v>
      </c>
      <c r="W6" s="54"/>
      <c r="X6" s="74">
        <v>235000</v>
      </c>
      <c r="Y6" s="75">
        <v>250000</v>
      </c>
      <c r="Z6" s="291"/>
      <c r="AA6" s="354"/>
      <c r="AB6" s="355"/>
      <c r="AC6" s="354"/>
      <c r="AD6" s="354"/>
      <c r="AE6" s="354"/>
      <c r="AF6" s="354"/>
      <c r="AG6" s="346"/>
      <c r="AH6" s="291"/>
    </row>
    <row r="7" spans="1:34" ht="17.25" x14ac:dyDescent="0.3">
      <c r="A7" s="47" t="s">
        <v>528</v>
      </c>
      <c r="B7" s="100">
        <v>320000</v>
      </c>
      <c r="C7" s="47"/>
      <c r="D7" s="291"/>
      <c r="E7" s="47"/>
      <c r="F7" s="47"/>
      <c r="G7" s="47"/>
      <c r="H7" s="47"/>
      <c r="I7" s="43"/>
      <c r="J7" s="43" t="s">
        <v>43</v>
      </c>
      <c r="K7" s="44"/>
      <c r="L7" s="44">
        <v>160000</v>
      </c>
      <c r="M7" s="44"/>
      <c r="N7" s="291"/>
      <c r="O7" s="74">
        <v>160000</v>
      </c>
      <c r="P7" s="81">
        <v>25550</v>
      </c>
      <c r="Q7" s="126"/>
      <c r="R7" s="74"/>
      <c r="S7" s="81">
        <v>160000</v>
      </c>
      <c r="T7" s="54"/>
      <c r="U7" s="74"/>
      <c r="V7" s="81"/>
      <c r="W7" s="54"/>
      <c r="X7" s="74"/>
      <c r="Y7" s="81">
        <v>790000</v>
      </c>
      <c r="Z7" s="291"/>
      <c r="AA7" s="43" t="s">
        <v>529</v>
      </c>
      <c r="AB7" s="266">
        <v>1000000</v>
      </c>
      <c r="AC7" s="44">
        <v>250000</v>
      </c>
      <c r="AD7" s="44">
        <v>-320000</v>
      </c>
      <c r="AE7" s="44">
        <v>790000</v>
      </c>
      <c r="AF7" s="44"/>
      <c r="AG7" s="267">
        <f t="shared" ref="AG7:AG14" si="0">SUM(AA7:AF7)</f>
        <v>1720000</v>
      </c>
      <c r="AH7" s="291"/>
    </row>
    <row r="8" spans="1:34" ht="17.25" x14ac:dyDescent="0.3">
      <c r="A8" s="47" t="s">
        <v>524</v>
      </c>
      <c r="B8" s="100">
        <v>250000</v>
      </c>
      <c r="C8" s="47"/>
      <c r="D8" s="291"/>
      <c r="E8" s="47"/>
      <c r="F8" s="47"/>
      <c r="G8" s="47"/>
      <c r="H8" s="47"/>
      <c r="I8" s="43"/>
      <c r="J8" s="67" t="s">
        <v>32</v>
      </c>
      <c r="K8" s="44"/>
      <c r="L8" s="44"/>
      <c r="M8" s="44">
        <v>160000</v>
      </c>
      <c r="N8" s="291"/>
      <c r="O8" s="74"/>
      <c r="P8" s="81">
        <v>30000</v>
      </c>
      <c r="Q8" s="126"/>
      <c r="R8" s="74"/>
      <c r="S8" s="81">
        <v>117500</v>
      </c>
      <c r="T8" s="54"/>
      <c r="U8" s="74"/>
      <c r="V8" s="81"/>
      <c r="W8" s="54"/>
      <c r="X8" s="74"/>
      <c r="Y8" s="81"/>
      <c r="Z8" s="291"/>
      <c r="AA8" s="43" t="s">
        <v>530</v>
      </c>
      <c r="AB8" s="44">
        <v>160000</v>
      </c>
      <c r="AC8" s="44"/>
      <c r="AD8" s="44"/>
      <c r="AE8" s="44"/>
      <c r="AF8" s="44"/>
      <c r="AG8" s="267">
        <f t="shared" si="0"/>
        <v>160000</v>
      </c>
      <c r="AH8" s="291"/>
    </row>
    <row r="9" spans="1:34" ht="17.25" x14ac:dyDescent="0.3">
      <c r="A9" s="47" t="s">
        <v>531</v>
      </c>
      <c r="B9" s="100">
        <v>790000</v>
      </c>
      <c r="C9" s="47"/>
      <c r="D9" s="291"/>
      <c r="E9" s="47"/>
      <c r="F9" s="47"/>
      <c r="G9" s="47"/>
      <c r="H9" s="47"/>
      <c r="I9" s="43"/>
      <c r="J9" s="43" t="s">
        <v>415</v>
      </c>
      <c r="K9" s="44"/>
      <c r="L9" s="44"/>
      <c r="M9" s="44"/>
      <c r="N9" s="291"/>
      <c r="O9" s="74"/>
      <c r="P9" s="81"/>
      <c r="Q9" s="126"/>
      <c r="R9" s="74"/>
      <c r="S9" s="81">
        <v>15000</v>
      </c>
      <c r="T9" s="54"/>
      <c r="U9" s="74"/>
      <c r="V9" s="81"/>
      <c r="W9" s="54"/>
      <c r="X9" s="74"/>
      <c r="Y9" s="81"/>
      <c r="Z9" s="291"/>
      <c r="AA9" s="43" t="s">
        <v>532</v>
      </c>
      <c r="AB9" s="44"/>
      <c r="AC9" s="44">
        <v>790000</v>
      </c>
      <c r="AD9" s="44"/>
      <c r="AE9" s="44">
        <v>-790000</v>
      </c>
      <c r="AF9" s="44"/>
      <c r="AG9" s="267">
        <f t="shared" si="0"/>
        <v>0</v>
      </c>
      <c r="AH9" s="291"/>
    </row>
    <row r="10" spans="1:34" ht="17.25" x14ac:dyDescent="0.3">
      <c r="A10" s="47"/>
      <c r="B10" s="47"/>
      <c r="C10" s="47"/>
      <c r="D10" s="47"/>
      <c r="E10" s="47"/>
      <c r="F10" s="47"/>
      <c r="G10" s="47"/>
      <c r="H10" s="47"/>
      <c r="I10" s="43"/>
      <c r="J10" s="67" t="s">
        <v>76</v>
      </c>
      <c r="K10" s="44"/>
      <c r="L10" s="44"/>
      <c r="M10" s="44"/>
      <c r="N10" s="291"/>
      <c r="O10" s="74"/>
      <c r="P10" s="81"/>
      <c r="Q10" s="126"/>
      <c r="R10" s="74"/>
      <c r="S10" s="81"/>
      <c r="T10" s="54"/>
      <c r="U10" s="74"/>
      <c r="V10" s="81"/>
      <c r="W10" s="54"/>
      <c r="X10" s="74"/>
      <c r="Y10" s="81"/>
      <c r="Z10" s="291"/>
      <c r="AA10" s="43" t="s">
        <v>533</v>
      </c>
      <c r="AB10" s="44">
        <v>117500</v>
      </c>
      <c r="AC10" s="44">
        <v>-235000</v>
      </c>
      <c r="AD10" s="44"/>
      <c r="AE10" s="44"/>
      <c r="AF10" s="44"/>
      <c r="AG10" s="267">
        <f t="shared" si="0"/>
        <v>-117500</v>
      </c>
      <c r="AH10" s="291"/>
    </row>
    <row r="11" spans="1:34" ht="17.25" x14ac:dyDescent="0.3">
      <c r="A11" s="47"/>
      <c r="B11" s="47"/>
      <c r="C11" s="47"/>
      <c r="D11" s="47"/>
      <c r="E11" s="47"/>
      <c r="F11" s="47"/>
      <c r="G11" s="47"/>
      <c r="H11" s="47"/>
      <c r="I11" s="43"/>
      <c r="J11" s="43" t="s">
        <v>327</v>
      </c>
      <c r="K11" s="44"/>
      <c r="L11" s="44">
        <v>790000</v>
      </c>
      <c r="M11" s="44"/>
      <c r="N11" s="291"/>
      <c r="O11" s="74"/>
      <c r="P11" s="81"/>
      <c r="Q11" s="126"/>
      <c r="R11" s="74"/>
      <c r="S11" s="81"/>
      <c r="T11" s="54"/>
      <c r="U11" s="74"/>
      <c r="V11" s="81"/>
      <c r="W11" s="54"/>
      <c r="X11" s="74"/>
      <c r="Y11" s="81"/>
      <c r="Z11" s="291"/>
      <c r="AA11" s="43" t="s">
        <v>534</v>
      </c>
      <c r="AB11" s="44">
        <v>-25550</v>
      </c>
      <c r="AC11" s="44"/>
      <c r="AD11" s="44"/>
      <c r="AE11" s="44"/>
      <c r="AF11" s="44"/>
      <c r="AG11" s="267">
        <f t="shared" si="0"/>
        <v>-25550</v>
      </c>
      <c r="AH11" s="291"/>
    </row>
    <row r="12" spans="1:34" ht="17.25" x14ac:dyDescent="0.3">
      <c r="A12" s="356" t="s">
        <v>535</v>
      </c>
      <c r="B12" s="356"/>
      <c r="C12" s="356"/>
      <c r="D12" s="356"/>
      <c r="E12" s="356"/>
      <c r="F12" s="356"/>
      <c r="G12" s="356"/>
      <c r="H12" s="47"/>
      <c r="I12" s="43"/>
      <c r="J12" s="67" t="s">
        <v>525</v>
      </c>
      <c r="K12" s="44"/>
      <c r="L12" s="44"/>
      <c r="M12" s="44">
        <v>790000</v>
      </c>
      <c r="N12" s="291"/>
      <c r="O12" s="74"/>
      <c r="P12" s="81"/>
      <c r="Q12" s="126"/>
      <c r="R12" s="74"/>
      <c r="S12" s="81"/>
      <c r="T12" s="54"/>
      <c r="U12" s="74"/>
      <c r="V12" s="81"/>
      <c r="W12" s="54"/>
      <c r="X12" s="74"/>
      <c r="Y12" s="81"/>
      <c r="Z12" s="291"/>
      <c r="AA12" s="43" t="s">
        <v>536</v>
      </c>
      <c r="AB12" s="44">
        <v>15000</v>
      </c>
      <c r="AC12" s="44"/>
      <c r="AD12" s="44"/>
      <c r="AE12" s="44">
        <v>588000</v>
      </c>
      <c r="AF12" s="44"/>
      <c r="AG12" s="267">
        <f t="shared" si="0"/>
        <v>603000</v>
      </c>
      <c r="AH12" s="291"/>
    </row>
    <row r="13" spans="1:34" ht="17.25" x14ac:dyDescent="0.3">
      <c r="A13" s="356"/>
      <c r="B13" s="356"/>
      <c r="C13" s="356"/>
      <c r="D13" s="356"/>
      <c r="E13" s="356"/>
      <c r="F13" s="356"/>
      <c r="G13" s="356"/>
      <c r="H13" s="47"/>
      <c r="I13" s="43"/>
      <c r="J13" s="43" t="s">
        <v>537</v>
      </c>
      <c r="K13" s="44"/>
      <c r="L13" s="44"/>
      <c r="M13" s="44"/>
      <c r="N13" s="291"/>
      <c r="O13" s="92">
        <f>SUM(O6:O12)</f>
        <v>1880000</v>
      </c>
      <c r="P13" s="93">
        <f>SUM(P6:P12)</f>
        <v>173050</v>
      </c>
      <c r="Q13" s="126"/>
      <c r="R13" s="261">
        <f>SUM(R6:R12)</f>
        <v>25550</v>
      </c>
      <c r="S13" s="136">
        <f>SUM(S6:S12)</f>
        <v>1292500</v>
      </c>
      <c r="T13" s="54"/>
      <c r="U13" s="71"/>
      <c r="V13" s="93">
        <f>SUM(V6:V12)</f>
        <v>320000</v>
      </c>
      <c r="W13" s="54"/>
      <c r="X13" s="71">
        <f>SUM(X6:X12)</f>
        <v>235000</v>
      </c>
      <c r="Y13" s="93">
        <f>SUM(Y6:Y12)</f>
        <v>1040000</v>
      </c>
      <c r="Z13" s="291"/>
      <c r="AA13" s="43" t="s">
        <v>538</v>
      </c>
      <c r="AB13" s="44"/>
      <c r="AC13" s="44"/>
      <c r="AD13" s="44"/>
      <c r="AE13" s="44">
        <v>-17640</v>
      </c>
      <c r="AF13" s="44">
        <v>17640</v>
      </c>
      <c r="AG13" s="267">
        <f t="shared" si="0"/>
        <v>0</v>
      </c>
      <c r="AH13" s="291"/>
    </row>
    <row r="14" spans="1:34" ht="19.5" thickBot="1" x14ac:dyDescent="0.35">
      <c r="A14" s="356" t="s">
        <v>539</v>
      </c>
      <c r="B14" s="356"/>
      <c r="C14" s="356"/>
      <c r="D14" s="356"/>
      <c r="E14" s="356"/>
      <c r="F14" s="356"/>
      <c r="G14" s="356"/>
      <c r="H14" s="47"/>
      <c r="I14" s="43"/>
      <c r="J14" s="67" t="s">
        <v>125</v>
      </c>
      <c r="K14" s="44"/>
      <c r="L14" s="44"/>
      <c r="M14" s="44"/>
      <c r="N14" s="291"/>
      <c r="O14" s="94">
        <f>O13-P13</f>
        <v>1706950</v>
      </c>
      <c r="P14" s="81"/>
      <c r="Q14" s="126"/>
      <c r="R14" s="262"/>
      <c r="S14" s="263">
        <f>S13-R13</f>
        <v>1266950</v>
      </c>
      <c r="T14" s="54"/>
      <c r="U14" s="205"/>
      <c r="V14" s="95">
        <f>SUM(V13)</f>
        <v>320000</v>
      </c>
      <c r="W14" s="124"/>
      <c r="X14" s="205"/>
      <c r="Y14" s="95">
        <f>Y13-X13</f>
        <v>805000</v>
      </c>
      <c r="Z14" s="291"/>
      <c r="AA14" s="269" t="s">
        <v>527</v>
      </c>
      <c r="AB14" s="267">
        <f>SUM(AB7:AB13)</f>
        <v>1266950</v>
      </c>
      <c r="AC14" s="267">
        <f>SUM(AC7:AC13)</f>
        <v>805000</v>
      </c>
      <c r="AD14" s="267">
        <f>SUM(AD7:AD13)</f>
        <v>-320000</v>
      </c>
      <c r="AE14" s="267">
        <f>SUM(AE7:AE13)</f>
        <v>570360</v>
      </c>
      <c r="AF14" s="267">
        <f>SUM(AF7:AF13)</f>
        <v>17640</v>
      </c>
      <c r="AG14" s="268">
        <f t="shared" si="0"/>
        <v>2339950</v>
      </c>
      <c r="AH14" s="291"/>
    </row>
    <row r="15" spans="1:34" ht="18" customHeight="1" thickTop="1" x14ac:dyDescent="0.3">
      <c r="A15" s="356" t="s">
        <v>540</v>
      </c>
      <c r="B15" s="356"/>
      <c r="C15" s="356"/>
      <c r="D15" s="356"/>
      <c r="E15" s="356"/>
      <c r="F15" s="356"/>
      <c r="G15" s="356"/>
      <c r="H15" s="47"/>
      <c r="I15" s="43"/>
      <c r="J15" s="43" t="s">
        <v>525</v>
      </c>
      <c r="K15" s="44"/>
      <c r="L15" s="44">
        <f>M16+M17</f>
        <v>235000</v>
      </c>
      <c r="M15" s="44"/>
      <c r="N15" s="291"/>
      <c r="O15" s="291"/>
      <c r="P15" s="291"/>
      <c r="Q15" s="291"/>
      <c r="R15" s="291"/>
      <c r="S15" s="291"/>
      <c r="T15" s="291"/>
      <c r="U15" s="291"/>
      <c r="V15" s="291"/>
      <c r="W15" s="291"/>
      <c r="X15" s="291"/>
      <c r="Y15" s="291"/>
      <c r="Z15" s="291"/>
      <c r="AA15" s="291"/>
      <c r="AB15" s="291"/>
      <c r="AC15" s="291"/>
      <c r="AD15" s="291"/>
      <c r="AE15" s="291"/>
      <c r="AF15" s="291"/>
      <c r="AG15" s="291"/>
      <c r="AH15" s="291"/>
    </row>
    <row r="16" spans="1:34" ht="17.25" customHeight="1" x14ac:dyDescent="0.3">
      <c r="A16" s="356"/>
      <c r="B16" s="356"/>
      <c r="C16" s="356"/>
      <c r="D16" s="356"/>
      <c r="E16" s="356"/>
      <c r="F16" s="356"/>
      <c r="G16" s="356"/>
      <c r="H16" s="47"/>
      <c r="I16" s="43"/>
      <c r="J16" s="67" t="s">
        <v>43</v>
      </c>
      <c r="K16" s="44"/>
      <c r="L16" s="44"/>
      <c r="M16" s="44">
        <v>117500</v>
      </c>
      <c r="N16" s="291"/>
      <c r="O16" s="307" t="s">
        <v>541</v>
      </c>
      <c r="P16" s="307"/>
      <c r="Q16" s="291"/>
      <c r="R16" s="307" t="s">
        <v>231</v>
      </c>
      <c r="S16" s="307"/>
      <c r="T16" s="291"/>
      <c r="U16" s="307" t="s">
        <v>512</v>
      </c>
      <c r="V16" s="307"/>
      <c r="W16" s="291"/>
      <c r="X16" s="307" t="s">
        <v>542</v>
      </c>
      <c r="Y16" s="307"/>
      <c r="Z16" s="291"/>
      <c r="AA16" s="291"/>
      <c r="AB16" s="291"/>
      <c r="AC16" s="291"/>
      <c r="AD16" s="291"/>
      <c r="AE16" s="291"/>
      <c r="AF16" s="291"/>
      <c r="AG16" s="291"/>
      <c r="AH16" s="291"/>
    </row>
    <row r="17" spans="1:25" ht="19.5" customHeight="1" x14ac:dyDescent="0.3">
      <c r="A17" s="356" t="s">
        <v>543</v>
      </c>
      <c r="B17" s="356"/>
      <c r="C17" s="356"/>
      <c r="D17" s="356"/>
      <c r="E17" s="356"/>
      <c r="F17" s="356"/>
      <c r="G17" s="356"/>
      <c r="H17" s="47"/>
      <c r="I17" s="43"/>
      <c r="J17" s="67" t="s">
        <v>32</v>
      </c>
      <c r="K17" s="44"/>
      <c r="L17" s="44"/>
      <c r="M17" s="44">
        <v>117500</v>
      </c>
      <c r="N17" s="291"/>
      <c r="O17" s="74">
        <v>790000</v>
      </c>
      <c r="P17" s="75">
        <v>790000</v>
      </c>
      <c r="Q17" s="291"/>
      <c r="R17" s="74">
        <v>45000</v>
      </c>
      <c r="S17" s="75"/>
      <c r="T17" s="291"/>
      <c r="U17" s="74">
        <v>588000</v>
      </c>
      <c r="V17" s="75"/>
      <c r="W17" s="291"/>
      <c r="X17" s="74">
        <v>17640</v>
      </c>
      <c r="Y17" s="75">
        <v>588000</v>
      </c>
    </row>
    <row r="18" spans="1:25" ht="17.25" x14ac:dyDescent="0.3">
      <c r="A18" s="356"/>
      <c r="B18" s="356"/>
      <c r="C18" s="356"/>
      <c r="D18" s="356"/>
      <c r="E18" s="356"/>
      <c r="F18" s="356"/>
      <c r="G18" s="356"/>
      <c r="H18" s="47"/>
      <c r="I18" s="43"/>
      <c r="J18" s="67" t="s">
        <v>544</v>
      </c>
      <c r="K18" s="44">
        <v>117500</v>
      </c>
      <c r="L18" s="44"/>
      <c r="M18" s="44"/>
      <c r="N18" s="291"/>
      <c r="O18" s="74"/>
      <c r="P18" s="81"/>
      <c r="Q18" s="291"/>
      <c r="R18" s="74"/>
      <c r="S18" s="81"/>
      <c r="T18" s="291"/>
      <c r="U18" s="74"/>
      <c r="V18" s="81"/>
      <c r="W18" s="291"/>
      <c r="X18" s="74"/>
      <c r="Y18" s="81"/>
    </row>
    <row r="19" spans="1:25" ht="17.25" customHeight="1" x14ac:dyDescent="0.3">
      <c r="A19" s="356" t="s">
        <v>545</v>
      </c>
      <c r="B19" s="356"/>
      <c r="C19" s="356"/>
      <c r="D19" s="356"/>
      <c r="E19" s="356"/>
      <c r="F19" s="356"/>
      <c r="G19" s="356"/>
      <c r="H19" s="47"/>
      <c r="I19" s="43"/>
      <c r="J19" s="43" t="s">
        <v>546</v>
      </c>
      <c r="K19" s="44"/>
      <c r="L19" s="44"/>
      <c r="M19" s="44"/>
      <c r="N19" s="291"/>
      <c r="O19" s="74"/>
      <c r="P19" s="81"/>
      <c r="Q19" s="291"/>
      <c r="R19" s="74"/>
      <c r="S19" s="81"/>
      <c r="T19" s="291"/>
      <c r="U19" s="74"/>
      <c r="V19" s="81"/>
      <c r="W19" s="291"/>
      <c r="X19" s="74"/>
      <c r="Y19" s="81"/>
    </row>
    <row r="20" spans="1:25" ht="17.25" x14ac:dyDescent="0.3">
      <c r="A20" s="356"/>
      <c r="B20" s="356"/>
      <c r="C20" s="356"/>
      <c r="D20" s="356"/>
      <c r="E20" s="356"/>
      <c r="F20" s="356"/>
      <c r="G20" s="356"/>
      <c r="H20" s="47"/>
      <c r="I20" s="43"/>
      <c r="J20" s="67" t="s">
        <v>87</v>
      </c>
      <c r="K20" s="44"/>
      <c r="L20" s="44"/>
      <c r="M20" s="44"/>
      <c r="N20" s="291"/>
      <c r="O20" s="74"/>
      <c r="P20" s="81"/>
      <c r="Q20" s="291"/>
      <c r="R20" s="74"/>
      <c r="S20" s="81"/>
      <c r="T20" s="291"/>
      <c r="U20" s="74"/>
      <c r="V20" s="81"/>
      <c r="W20" s="291"/>
      <c r="X20" s="74"/>
      <c r="Y20" s="81"/>
    </row>
    <row r="21" spans="1:25" ht="17.25" x14ac:dyDescent="0.3">
      <c r="A21" s="356" t="s">
        <v>547</v>
      </c>
      <c r="B21" s="356"/>
      <c r="C21" s="356"/>
      <c r="D21" s="356"/>
      <c r="E21" s="356"/>
      <c r="F21" s="356"/>
      <c r="G21" s="356"/>
      <c r="H21" s="47"/>
      <c r="I21" s="43"/>
      <c r="J21" s="43" t="s">
        <v>32</v>
      </c>
      <c r="K21" s="44"/>
      <c r="L21" s="44">
        <v>25550</v>
      </c>
      <c r="M21" s="44"/>
      <c r="N21" s="291"/>
      <c r="O21" s="74"/>
      <c r="P21" s="81"/>
      <c r="Q21" s="291"/>
      <c r="R21" s="74"/>
      <c r="S21" s="81"/>
      <c r="T21" s="291"/>
      <c r="U21" s="74"/>
      <c r="V21" s="81"/>
      <c r="W21" s="291"/>
      <c r="X21" s="74"/>
      <c r="Y21" s="81"/>
    </row>
    <row r="22" spans="1:25" ht="17.25" x14ac:dyDescent="0.3">
      <c r="A22" s="356"/>
      <c r="B22" s="356"/>
      <c r="C22" s="356"/>
      <c r="D22" s="356"/>
      <c r="E22" s="356"/>
      <c r="F22" s="356"/>
      <c r="G22" s="356"/>
      <c r="H22" s="47"/>
      <c r="I22" s="43"/>
      <c r="J22" s="67" t="s">
        <v>43</v>
      </c>
      <c r="K22" s="44"/>
      <c r="L22" s="44"/>
      <c r="M22" s="44">
        <v>25550</v>
      </c>
      <c r="N22" s="291"/>
      <c r="O22" s="74"/>
      <c r="P22" s="81"/>
      <c r="Q22" s="291"/>
      <c r="R22" s="74"/>
      <c r="S22" s="81"/>
      <c r="T22" s="291"/>
      <c r="U22" s="74"/>
      <c r="V22" s="81"/>
      <c r="W22" s="291"/>
      <c r="X22" s="74"/>
      <c r="Y22" s="81"/>
    </row>
    <row r="23" spans="1:25" ht="17.25" x14ac:dyDescent="0.3">
      <c r="A23" s="257"/>
      <c r="B23" s="47"/>
      <c r="C23" s="47"/>
      <c r="D23" s="47"/>
      <c r="E23" s="47"/>
      <c r="F23" s="47"/>
      <c r="G23" s="47"/>
      <c r="H23" s="47"/>
      <c r="I23" s="43"/>
      <c r="J23" s="43" t="s">
        <v>548</v>
      </c>
      <c r="K23" s="44"/>
      <c r="L23" s="44"/>
      <c r="M23" s="44"/>
      <c r="N23" s="291"/>
      <c r="O23" s="74"/>
      <c r="P23" s="81"/>
      <c r="Q23" s="291"/>
      <c r="R23" s="74"/>
      <c r="S23" s="81"/>
      <c r="T23" s="291"/>
      <c r="U23" s="74"/>
      <c r="V23" s="81"/>
      <c r="W23" s="291"/>
      <c r="X23" s="74"/>
      <c r="Y23" s="81"/>
    </row>
    <row r="24" spans="1:25" ht="17.25" x14ac:dyDescent="0.3">
      <c r="A24" s="291"/>
      <c r="B24" s="47"/>
      <c r="C24" s="47"/>
      <c r="D24" s="47"/>
      <c r="E24" s="47"/>
      <c r="F24" s="47"/>
      <c r="G24" s="47"/>
      <c r="H24" s="47"/>
      <c r="I24" s="43"/>
      <c r="J24" s="67" t="s">
        <v>30</v>
      </c>
      <c r="K24" s="44"/>
      <c r="L24" s="44"/>
      <c r="M24" s="44"/>
      <c r="N24" s="291"/>
      <c r="O24" s="340" t="s">
        <v>68</v>
      </c>
      <c r="P24" s="340"/>
      <c r="Q24" s="291"/>
      <c r="R24" s="71">
        <f>SUM(R17:R23)</f>
        <v>45000</v>
      </c>
      <c r="S24" s="93"/>
      <c r="T24" s="291"/>
      <c r="U24" s="71">
        <f>SUM(U17:U23)</f>
        <v>588000</v>
      </c>
      <c r="V24" s="93"/>
      <c r="W24" s="291"/>
      <c r="X24" s="71">
        <f>SUM(X17:X23)</f>
        <v>17640</v>
      </c>
      <c r="Y24" s="93">
        <f>SUM(Y17:Y22)</f>
        <v>588000</v>
      </c>
    </row>
    <row r="25" spans="1:25" ht="18" thickBot="1" x14ac:dyDescent="0.35">
      <c r="A25" s="47"/>
      <c r="B25" s="47"/>
      <c r="C25" s="47"/>
      <c r="D25" s="47"/>
      <c r="E25" s="47"/>
      <c r="F25" s="47"/>
      <c r="G25" s="47"/>
      <c r="H25" s="47"/>
      <c r="I25" s="43"/>
      <c r="J25" s="43" t="s">
        <v>174</v>
      </c>
      <c r="K25" s="44"/>
      <c r="L25" s="44">
        <f>M27+M28</f>
        <v>45000</v>
      </c>
      <c r="M25" s="44"/>
      <c r="N25" s="291"/>
      <c r="O25" s="291"/>
      <c r="P25" s="291"/>
      <c r="Q25" s="291"/>
      <c r="R25" s="94">
        <f>SUM(R24)</f>
        <v>45000</v>
      </c>
      <c r="S25" s="137"/>
      <c r="T25" s="291"/>
      <c r="U25" s="94">
        <f>SUM(U24)</f>
        <v>588000</v>
      </c>
      <c r="V25" s="137"/>
      <c r="W25" s="291"/>
      <c r="X25" s="205"/>
      <c r="Y25" s="95">
        <f>Y24-X24</f>
        <v>570360</v>
      </c>
    </row>
    <row r="26" spans="1:25" ht="18" thickTop="1" x14ac:dyDescent="0.3">
      <c r="A26" s="291"/>
      <c r="B26" s="291"/>
      <c r="C26" s="291"/>
      <c r="D26" s="291"/>
      <c r="E26" s="291"/>
      <c r="F26" s="291"/>
      <c r="G26" s="291"/>
      <c r="H26" s="291"/>
      <c r="I26" s="199"/>
      <c r="J26" s="260" t="s">
        <v>549</v>
      </c>
      <c r="K26" s="44">
        <v>45000</v>
      </c>
      <c r="L26" s="44"/>
      <c r="M26" s="44"/>
      <c r="N26" s="291"/>
      <c r="O26" s="291"/>
      <c r="P26" s="291"/>
      <c r="Q26" s="291"/>
      <c r="R26" s="291"/>
      <c r="S26" s="291"/>
      <c r="T26" s="291"/>
      <c r="U26" s="291"/>
      <c r="V26" s="291"/>
      <c r="W26" s="291"/>
      <c r="X26" s="291"/>
      <c r="Y26" s="291"/>
    </row>
    <row r="27" spans="1:25" ht="17.25" x14ac:dyDescent="0.3">
      <c r="A27" s="291"/>
      <c r="B27" s="291"/>
      <c r="C27" s="291"/>
      <c r="D27" s="291"/>
      <c r="E27" s="291"/>
      <c r="F27" s="291"/>
      <c r="G27" s="291"/>
      <c r="H27" s="291"/>
      <c r="I27" s="199"/>
      <c r="J27" s="67" t="s">
        <v>43</v>
      </c>
      <c r="K27" s="44"/>
      <c r="L27" s="44"/>
      <c r="M27" s="44">
        <v>30000</v>
      </c>
      <c r="N27" s="291"/>
      <c r="O27" s="307" t="s">
        <v>538</v>
      </c>
      <c r="P27" s="307"/>
      <c r="Q27" s="291"/>
      <c r="R27" s="291"/>
      <c r="S27" s="291"/>
      <c r="T27" s="291"/>
      <c r="U27" s="291"/>
      <c r="V27" s="291"/>
      <c r="W27" s="291"/>
      <c r="X27" s="291"/>
      <c r="Y27" s="291"/>
    </row>
    <row r="28" spans="1:25" ht="17.25" x14ac:dyDescent="0.3">
      <c r="A28" s="291"/>
      <c r="B28" s="291"/>
      <c r="C28" s="291"/>
      <c r="D28" s="291"/>
      <c r="E28" s="291"/>
      <c r="F28" s="291"/>
      <c r="G28" s="291"/>
      <c r="H28" s="291"/>
      <c r="I28" s="199"/>
      <c r="J28" s="67" t="s">
        <v>32</v>
      </c>
      <c r="K28" s="44"/>
      <c r="L28" s="44"/>
      <c r="M28" s="44">
        <v>15000</v>
      </c>
      <c r="N28" s="291"/>
      <c r="O28" s="74"/>
      <c r="P28" s="75">
        <v>17640</v>
      </c>
      <c r="Q28" s="291"/>
      <c r="R28" s="291"/>
      <c r="S28" s="291"/>
      <c r="T28" s="291"/>
      <c r="U28" s="291"/>
      <c r="V28" s="291"/>
      <c r="W28" s="291"/>
      <c r="X28" s="291"/>
      <c r="Y28" s="291"/>
    </row>
    <row r="29" spans="1:25" ht="17.25" x14ac:dyDescent="0.3">
      <c r="A29" s="291"/>
      <c r="B29" s="291"/>
      <c r="C29" s="291"/>
      <c r="D29" s="291"/>
      <c r="E29" s="291"/>
      <c r="F29" s="291"/>
      <c r="G29" s="291"/>
      <c r="H29" s="291"/>
      <c r="I29" s="199"/>
      <c r="J29" s="43" t="s">
        <v>550</v>
      </c>
      <c r="K29" s="44"/>
      <c r="L29" s="44"/>
      <c r="M29" s="44"/>
      <c r="N29" s="291"/>
      <c r="O29" s="74"/>
      <c r="P29" s="81"/>
      <c r="Q29" s="291"/>
      <c r="R29" s="291"/>
      <c r="S29" s="291"/>
      <c r="T29" s="291"/>
      <c r="U29" s="291"/>
      <c r="V29" s="291"/>
      <c r="W29" s="291"/>
      <c r="X29" s="291"/>
      <c r="Y29" s="291"/>
    </row>
    <row r="30" spans="1:25" ht="17.25" x14ac:dyDescent="0.3">
      <c r="A30" s="291"/>
      <c r="B30" s="291"/>
      <c r="C30" s="291"/>
      <c r="D30" s="291"/>
      <c r="E30" s="291"/>
      <c r="F30" s="291"/>
      <c r="G30" s="291"/>
      <c r="H30" s="291"/>
      <c r="I30" s="199"/>
      <c r="J30" s="67" t="s">
        <v>103</v>
      </c>
      <c r="K30" s="44"/>
      <c r="L30" s="44"/>
      <c r="M30" s="44"/>
      <c r="N30" s="291"/>
      <c r="O30" s="74"/>
      <c r="P30" s="81"/>
      <c r="Q30" s="291"/>
      <c r="R30" s="291"/>
      <c r="S30" s="291"/>
      <c r="T30" s="291"/>
      <c r="U30" s="291"/>
      <c r="V30" s="291"/>
      <c r="W30" s="291"/>
      <c r="X30" s="291"/>
      <c r="Y30" s="291"/>
    </row>
    <row r="31" spans="1:25" ht="17.25" x14ac:dyDescent="0.3">
      <c r="A31" s="291"/>
      <c r="B31" s="291"/>
      <c r="C31" s="291"/>
      <c r="D31" s="291"/>
      <c r="E31" s="291"/>
      <c r="F31" s="291"/>
      <c r="G31" s="291"/>
      <c r="H31" s="291"/>
      <c r="I31" s="199"/>
      <c r="J31" s="217" t="s">
        <v>551</v>
      </c>
      <c r="K31" s="44"/>
      <c r="L31" s="44">
        <v>588000</v>
      </c>
      <c r="M31" s="44"/>
      <c r="N31" s="291"/>
      <c r="O31" s="74"/>
      <c r="P31" s="81"/>
      <c r="Q31" s="291"/>
      <c r="R31" s="291"/>
      <c r="S31" s="291"/>
      <c r="T31" s="291"/>
      <c r="U31" s="291"/>
      <c r="V31" s="291"/>
      <c r="W31" s="291"/>
      <c r="X31" s="291"/>
      <c r="Y31" s="291"/>
    </row>
    <row r="32" spans="1:25" ht="17.25" x14ac:dyDescent="0.3">
      <c r="A32" s="291"/>
      <c r="B32" s="291"/>
      <c r="C32" s="291"/>
      <c r="D32" s="291"/>
      <c r="E32" s="291"/>
      <c r="F32" s="291"/>
      <c r="G32" s="291"/>
      <c r="H32" s="291"/>
      <c r="I32" s="199"/>
      <c r="J32" s="67" t="s">
        <v>327</v>
      </c>
      <c r="K32" s="44"/>
      <c r="L32" s="44"/>
      <c r="M32" s="44">
        <v>588000</v>
      </c>
      <c r="N32" s="291"/>
      <c r="O32" s="74"/>
      <c r="P32" s="81"/>
      <c r="Q32" s="291"/>
      <c r="R32" s="291"/>
      <c r="S32" s="291"/>
      <c r="T32" s="291"/>
      <c r="U32" s="291"/>
      <c r="V32" s="291"/>
      <c r="W32" s="291"/>
      <c r="X32" s="291"/>
      <c r="Y32" s="291"/>
    </row>
    <row r="33" spans="9:16" ht="17.25" x14ac:dyDescent="0.3">
      <c r="I33" s="199"/>
      <c r="J33" s="67" t="s">
        <v>552</v>
      </c>
      <c r="K33" s="44"/>
      <c r="L33" s="44"/>
      <c r="M33" s="44"/>
      <c r="N33" s="291"/>
      <c r="O33" s="74"/>
      <c r="P33" s="81"/>
    </row>
    <row r="34" spans="9:16" ht="17.25" x14ac:dyDescent="0.3">
      <c r="I34" s="199"/>
      <c r="J34" s="217" t="s">
        <v>327</v>
      </c>
      <c r="K34" s="44"/>
      <c r="L34" s="44">
        <v>17640</v>
      </c>
      <c r="M34" s="44"/>
      <c r="N34" s="291"/>
      <c r="O34" s="74"/>
      <c r="P34" s="81"/>
    </row>
    <row r="35" spans="9:16" ht="17.25" x14ac:dyDescent="0.3">
      <c r="I35" s="199"/>
      <c r="J35" s="67" t="s">
        <v>538</v>
      </c>
      <c r="K35" s="44"/>
      <c r="L35" s="44"/>
      <c r="M35" s="44">
        <v>17640</v>
      </c>
      <c r="N35" s="291"/>
      <c r="O35" s="71"/>
      <c r="P35" s="93">
        <f>SUM(P28:P34)</f>
        <v>17640</v>
      </c>
    </row>
    <row r="36" spans="9:16" ht="18" thickBot="1" x14ac:dyDescent="0.35">
      <c r="I36" s="199"/>
      <c r="J36" s="197" t="s">
        <v>138</v>
      </c>
      <c r="K36" s="44"/>
      <c r="L36" s="50">
        <f>SUM(L6:L35)</f>
        <v>1861190</v>
      </c>
      <c r="M36" s="50">
        <f>SUM(M6:M35)</f>
        <v>1861190</v>
      </c>
      <c r="N36" s="291"/>
      <c r="O36" s="205"/>
      <c r="P36" s="95">
        <f>SUM(P35)</f>
        <v>17640</v>
      </c>
    </row>
    <row r="37" spans="9:16" ht="15.75" thickTop="1" x14ac:dyDescent="0.25">
      <c r="I37" s="291"/>
      <c r="J37" s="291"/>
      <c r="K37" s="291"/>
      <c r="L37" s="291"/>
      <c r="M37" s="291"/>
      <c r="N37" s="291"/>
      <c r="O37" s="291"/>
      <c r="P37" s="291"/>
    </row>
  </sheetData>
  <mergeCells count="31">
    <mergeCell ref="A17:G18"/>
    <mergeCell ref="A19:G20"/>
    <mergeCell ref="A21:G22"/>
    <mergeCell ref="A14:G14"/>
    <mergeCell ref="R16:S16"/>
    <mergeCell ref="U16:V16"/>
    <mergeCell ref="X16:Y16"/>
    <mergeCell ref="O1:Y2"/>
    <mergeCell ref="A1:G2"/>
    <mergeCell ref="A3:G3"/>
    <mergeCell ref="I1:M2"/>
    <mergeCell ref="I3:M3"/>
    <mergeCell ref="O3:Y3"/>
    <mergeCell ref="A12:G13"/>
    <mergeCell ref="A15:G16"/>
    <mergeCell ref="O27:P27"/>
    <mergeCell ref="O24:P24"/>
    <mergeCell ref="AA1:AH2"/>
    <mergeCell ref="AA3:AH3"/>
    <mergeCell ref="AG5:AG6"/>
    <mergeCell ref="AF5:AF6"/>
    <mergeCell ref="AA5:AA6"/>
    <mergeCell ref="AB5:AB6"/>
    <mergeCell ref="AC5:AC6"/>
    <mergeCell ref="AD5:AD6"/>
    <mergeCell ref="AE5:AE6"/>
    <mergeCell ref="O5:P5"/>
    <mergeCell ref="R5:S5"/>
    <mergeCell ref="U5:V5"/>
    <mergeCell ref="X5:Y5"/>
    <mergeCell ref="O16:P1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theme="9" tint="-0.249977111117893"/>
  </sheetPr>
  <dimension ref="A1:AF39"/>
  <sheetViews>
    <sheetView topLeftCell="Q5" zoomScale="66" zoomScaleNormal="66" workbookViewId="0">
      <selection activeCell="A5" sqref="A5:E6"/>
    </sheetView>
  </sheetViews>
  <sheetFormatPr baseColWidth="10" defaultColWidth="11.375" defaultRowHeight="15" x14ac:dyDescent="0.25"/>
  <cols>
    <col min="1" max="1" width="19.125" customWidth="1"/>
    <col min="2" max="2" width="16" customWidth="1"/>
    <col min="3" max="3" width="16.25" customWidth="1"/>
    <col min="5" max="5" width="13.875" customWidth="1"/>
    <col min="8" max="8" width="27.125" customWidth="1"/>
    <col min="9" max="9" width="15.125" customWidth="1"/>
    <col min="10" max="10" width="16.25" customWidth="1"/>
    <col min="11" max="11" width="15.125" customWidth="1"/>
    <col min="13" max="13" width="15.375" customWidth="1"/>
    <col min="14" max="14" width="14.125" customWidth="1"/>
    <col min="16" max="16" width="13.75" customWidth="1"/>
    <col min="17" max="17" width="16.375" customWidth="1"/>
    <col min="19" max="19" width="14" customWidth="1"/>
    <col min="20" max="20" width="14.25" customWidth="1"/>
    <col min="22" max="22" width="15.875" customWidth="1"/>
    <col min="23" max="23" width="22.75" customWidth="1"/>
    <col min="25" max="25" width="39.375" customWidth="1"/>
    <col min="26" max="26" width="17.125" customWidth="1"/>
    <col min="27" max="27" width="16.875" customWidth="1"/>
    <col min="28" max="28" width="20" customWidth="1"/>
    <col min="29" max="29" width="14.75" customWidth="1"/>
    <col min="30" max="30" width="18.25" customWidth="1"/>
    <col min="31" max="31" width="18.375" customWidth="1"/>
    <col min="32" max="32" width="23" customWidth="1"/>
  </cols>
  <sheetData>
    <row r="1" spans="1:32" x14ac:dyDescent="0.25">
      <c r="A1" s="343" t="s">
        <v>553</v>
      </c>
      <c r="B1" s="343"/>
      <c r="C1" s="343"/>
      <c r="D1" s="343"/>
      <c r="E1" s="343"/>
      <c r="F1" s="291"/>
      <c r="G1" s="343" t="s">
        <v>553</v>
      </c>
      <c r="H1" s="343"/>
      <c r="I1" s="343"/>
      <c r="J1" s="343"/>
      <c r="K1" s="343"/>
      <c r="L1" s="291"/>
      <c r="M1" s="323" t="s">
        <v>554</v>
      </c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291"/>
      <c r="Y1" s="343" t="s">
        <v>554</v>
      </c>
      <c r="Z1" s="343"/>
      <c r="AA1" s="343"/>
      <c r="AB1" s="343"/>
      <c r="AC1" s="343"/>
      <c r="AD1" s="343"/>
      <c r="AE1" s="343"/>
      <c r="AF1" s="343"/>
    </row>
    <row r="2" spans="1:32" x14ac:dyDescent="0.25">
      <c r="A2" s="343"/>
      <c r="B2" s="343"/>
      <c r="C2" s="343"/>
      <c r="D2" s="343"/>
      <c r="E2" s="343"/>
      <c r="F2" s="291"/>
      <c r="G2" s="343"/>
      <c r="H2" s="343"/>
      <c r="I2" s="343"/>
      <c r="J2" s="343"/>
      <c r="K2" s="343"/>
      <c r="L2" s="291"/>
      <c r="M2" s="323"/>
      <c r="N2" s="323"/>
      <c r="O2" s="323"/>
      <c r="P2" s="323"/>
      <c r="Q2" s="323"/>
      <c r="R2" s="323"/>
      <c r="S2" s="323"/>
      <c r="T2" s="323"/>
      <c r="U2" s="323"/>
      <c r="V2" s="323"/>
      <c r="W2" s="323"/>
      <c r="X2" s="291"/>
      <c r="Y2" s="343"/>
      <c r="Z2" s="343"/>
      <c r="AA2" s="343"/>
      <c r="AB2" s="343"/>
      <c r="AC2" s="343"/>
      <c r="AD2" s="343"/>
      <c r="AE2" s="343"/>
      <c r="AF2" s="343"/>
    </row>
    <row r="3" spans="1:32" ht="20.25" x14ac:dyDescent="0.3">
      <c r="A3" s="343" t="s">
        <v>555</v>
      </c>
      <c r="B3" s="304"/>
      <c r="C3" s="304"/>
      <c r="D3" s="304"/>
      <c r="E3" s="304"/>
      <c r="F3" s="291"/>
      <c r="G3" s="343" t="s">
        <v>19</v>
      </c>
      <c r="H3" s="343"/>
      <c r="I3" s="343"/>
      <c r="J3" s="343"/>
      <c r="K3" s="343"/>
      <c r="L3" s="291"/>
      <c r="M3" s="320" t="s">
        <v>156</v>
      </c>
      <c r="N3" s="321"/>
      <c r="O3" s="321"/>
      <c r="P3" s="321"/>
      <c r="Q3" s="321"/>
      <c r="R3" s="321"/>
      <c r="S3" s="321"/>
      <c r="T3" s="321"/>
      <c r="U3" s="321"/>
      <c r="V3" s="321"/>
      <c r="W3" s="321"/>
      <c r="X3" s="291"/>
      <c r="Y3" s="343" t="s">
        <v>556</v>
      </c>
      <c r="Z3" s="343"/>
      <c r="AA3" s="343"/>
      <c r="AB3" s="343"/>
      <c r="AC3" s="343"/>
      <c r="AD3" s="343"/>
      <c r="AE3" s="343"/>
      <c r="AF3" s="343"/>
    </row>
    <row r="4" spans="1:32" ht="17.25" x14ac:dyDescent="0.3">
      <c r="A4" s="47"/>
      <c r="B4" s="47"/>
      <c r="C4" s="47"/>
      <c r="D4" s="47"/>
      <c r="E4" s="47"/>
      <c r="F4" s="291"/>
      <c r="G4" s="291"/>
      <c r="H4" s="291"/>
      <c r="I4" s="291"/>
      <c r="J4" s="291"/>
      <c r="K4" s="291"/>
      <c r="L4" s="291"/>
      <c r="M4" s="291"/>
      <c r="N4" s="291"/>
      <c r="O4" s="291"/>
      <c r="P4" s="291"/>
      <c r="Q4" s="291"/>
      <c r="R4" s="291"/>
      <c r="S4" s="291"/>
      <c r="T4" s="291"/>
      <c r="U4" s="291"/>
      <c r="V4" s="291"/>
      <c r="W4" s="291"/>
      <c r="X4" s="291"/>
      <c r="Y4" s="291"/>
      <c r="Z4" s="291"/>
      <c r="AA4" s="291"/>
      <c r="AB4" s="291"/>
      <c r="AC4" s="291"/>
      <c r="AD4" s="291"/>
      <c r="AE4" s="291"/>
      <c r="AF4" s="291"/>
    </row>
    <row r="5" spans="1:32" ht="17.25" customHeight="1" x14ac:dyDescent="0.25">
      <c r="A5" s="304" t="s">
        <v>557</v>
      </c>
      <c r="B5" s="304"/>
      <c r="C5" s="304"/>
      <c r="D5" s="304"/>
      <c r="E5" s="304"/>
      <c r="F5" s="291"/>
      <c r="G5" s="198" t="s">
        <v>100</v>
      </c>
      <c r="H5" s="198" t="s">
        <v>27</v>
      </c>
      <c r="I5" s="198" t="s">
        <v>24</v>
      </c>
      <c r="J5" s="198" t="s">
        <v>101</v>
      </c>
      <c r="K5" s="198" t="s">
        <v>26</v>
      </c>
      <c r="L5" s="291"/>
      <c r="M5" s="307" t="s">
        <v>43</v>
      </c>
      <c r="N5" s="307"/>
      <c r="O5" s="128"/>
      <c r="P5" s="307" t="s">
        <v>523</v>
      </c>
      <c r="Q5" s="307"/>
      <c r="R5" s="124"/>
      <c r="S5" s="307" t="s">
        <v>434</v>
      </c>
      <c r="T5" s="307"/>
      <c r="U5" s="124"/>
      <c r="V5" s="307" t="s">
        <v>524</v>
      </c>
      <c r="W5" s="307"/>
      <c r="X5" s="291"/>
      <c r="Y5" s="345" t="s">
        <v>27</v>
      </c>
      <c r="Z5" s="354" t="s">
        <v>32</v>
      </c>
      <c r="AA5" s="345" t="s">
        <v>434</v>
      </c>
      <c r="AB5" s="345" t="s">
        <v>525</v>
      </c>
      <c r="AC5" s="345" t="s">
        <v>108</v>
      </c>
      <c r="AD5" s="345" t="s">
        <v>558</v>
      </c>
      <c r="AE5" s="345" t="s">
        <v>559</v>
      </c>
      <c r="AF5" s="353" t="s">
        <v>527</v>
      </c>
    </row>
    <row r="6" spans="1:32" ht="17.25" customHeight="1" x14ac:dyDescent="0.3">
      <c r="A6" s="304"/>
      <c r="B6" s="304"/>
      <c r="C6" s="304"/>
      <c r="D6" s="304"/>
      <c r="E6" s="304"/>
      <c r="F6" s="291"/>
      <c r="G6" s="43"/>
      <c r="H6" s="67" t="s">
        <v>29</v>
      </c>
      <c r="I6" s="44"/>
      <c r="J6" s="44"/>
      <c r="K6" s="44"/>
      <c r="L6" s="291"/>
      <c r="M6" s="74">
        <v>5875000</v>
      </c>
      <c r="N6" s="75"/>
      <c r="O6" s="126"/>
      <c r="P6" s="74">
        <v>225000</v>
      </c>
      <c r="Q6" s="75">
        <v>4000000</v>
      </c>
      <c r="R6" s="54"/>
      <c r="S6" s="74"/>
      <c r="T6" s="75">
        <v>280000</v>
      </c>
      <c r="U6" s="54"/>
      <c r="V6" s="74">
        <v>100000</v>
      </c>
      <c r="W6" s="75">
        <v>1500000</v>
      </c>
      <c r="X6" s="291"/>
      <c r="Y6" s="346"/>
      <c r="Z6" s="354"/>
      <c r="AA6" s="357"/>
      <c r="AB6" s="357"/>
      <c r="AC6" s="357"/>
      <c r="AD6" s="357"/>
      <c r="AE6" s="357"/>
      <c r="AF6" s="346"/>
    </row>
    <row r="7" spans="1:32" ht="17.25" x14ac:dyDescent="0.3">
      <c r="A7" s="47" t="s">
        <v>43</v>
      </c>
      <c r="B7" s="264">
        <v>4875000</v>
      </c>
      <c r="C7" s="47"/>
      <c r="D7" s="47"/>
      <c r="E7" s="47"/>
      <c r="F7" s="291"/>
      <c r="G7" s="43"/>
      <c r="H7" s="43" t="s">
        <v>43</v>
      </c>
      <c r="I7" s="44"/>
      <c r="J7" s="44">
        <v>4875000</v>
      </c>
      <c r="K7" s="44"/>
      <c r="L7" s="291"/>
      <c r="M7" s="74"/>
      <c r="N7" s="81"/>
      <c r="O7" s="126"/>
      <c r="P7" s="74">
        <v>200000</v>
      </c>
      <c r="Q7" s="81">
        <v>500000</v>
      </c>
      <c r="R7" s="54"/>
      <c r="S7" s="74"/>
      <c r="T7" s="81">
        <v>225000</v>
      </c>
      <c r="U7" s="54"/>
      <c r="V7" s="74"/>
      <c r="W7" s="81"/>
      <c r="X7" s="291"/>
      <c r="Y7" s="43" t="s">
        <v>529</v>
      </c>
      <c r="Z7" s="266">
        <v>4000000</v>
      </c>
      <c r="AA7" s="44">
        <v>-280000</v>
      </c>
      <c r="AB7" s="44">
        <v>1500000</v>
      </c>
      <c r="AC7" s="44">
        <v>-345000</v>
      </c>
      <c r="AD7" s="44"/>
      <c r="AE7" s="44"/>
      <c r="AF7" s="267">
        <f t="shared" ref="AF7:AF14" si="0">SUM(Z7:AE7)</f>
        <v>4875000</v>
      </c>
    </row>
    <row r="8" spans="1:32" ht="17.25" x14ac:dyDescent="0.3">
      <c r="A8" s="300" t="s">
        <v>412</v>
      </c>
      <c r="B8" s="47"/>
      <c r="C8" s="265">
        <v>4000000</v>
      </c>
      <c r="D8" s="47"/>
      <c r="E8" s="47"/>
      <c r="F8" s="291"/>
      <c r="G8" s="43"/>
      <c r="H8" s="67" t="s">
        <v>412</v>
      </c>
      <c r="I8" s="44"/>
      <c r="J8" s="44"/>
      <c r="K8" s="44">
        <v>4000000</v>
      </c>
      <c r="L8" s="291"/>
      <c r="M8" s="74"/>
      <c r="N8" s="81"/>
      <c r="O8" s="126"/>
      <c r="P8" s="74"/>
      <c r="Q8" s="81">
        <v>190000</v>
      </c>
      <c r="R8" s="54"/>
      <c r="S8" s="74"/>
      <c r="T8" s="81"/>
      <c r="U8" s="54"/>
      <c r="V8" s="74"/>
      <c r="W8" s="81"/>
      <c r="X8" s="291"/>
      <c r="Y8" s="43" t="s">
        <v>560</v>
      </c>
      <c r="Z8" s="44">
        <v>500000</v>
      </c>
      <c r="AA8" s="44"/>
      <c r="AB8" s="44"/>
      <c r="AC8" s="44"/>
      <c r="AD8" s="44"/>
      <c r="AE8" s="44"/>
      <c r="AF8" s="267">
        <f t="shared" si="0"/>
        <v>500000</v>
      </c>
    </row>
    <row r="9" spans="1:32" ht="17.25" x14ac:dyDescent="0.3">
      <c r="A9" s="300" t="s">
        <v>434</v>
      </c>
      <c r="B9" s="47"/>
      <c r="C9" s="265">
        <v>-280000</v>
      </c>
      <c r="D9" s="47"/>
      <c r="E9" s="47"/>
      <c r="F9" s="291"/>
      <c r="G9" s="43"/>
      <c r="H9" s="67" t="s">
        <v>434</v>
      </c>
      <c r="I9" s="44"/>
      <c r="J9" s="44"/>
      <c r="K9" s="44">
        <v>-280000</v>
      </c>
      <c r="L9" s="291"/>
      <c r="M9" s="74"/>
      <c r="N9" s="81"/>
      <c r="O9" s="126"/>
      <c r="P9" s="74"/>
      <c r="Q9" s="81"/>
      <c r="R9" s="54"/>
      <c r="S9" s="74"/>
      <c r="T9" s="81"/>
      <c r="U9" s="54"/>
      <c r="V9" s="74"/>
      <c r="W9" s="81"/>
      <c r="X9" s="291"/>
      <c r="Y9" s="43" t="s">
        <v>561</v>
      </c>
      <c r="Z9" s="44"/>
      <c r="AA9" s="44"/>
      <c r="AB9" s="44">
        <v>-100000</v>
      </c>
      <c r="AC9" s="44"/>
      <c r="AD9" s="44"/>
      <c r="AE9" s="44"/>
      <c r="AF9" s="267">
        <f t="shared" si="0"/>
        <v>-100000</v>
      </c>
    </row>
    <row r="10" spans="1:32" ht="17.25" x14ac:dyDescent="0.3">
      <c r="A10" s="300" t="s">
        <v>525</v>
      </c>
      <c r="B10" s="47"/>
      <c r="C10" s="265">
        <v>1500000</v>
      </c>
      <c r="D10" s="47"/>
      <c r="E10" s="47"/>
      <c r="F10" s="291"/>
      <c r="G10" s="43"/>
      <c r="H10" s="67" t="s">
        <v>525</v>
      </c>
      <c r="I10" s="44"/>
      <c r="J10" s="44"/>
      <c r="K10" s="44">
        <v>1500000</v>
      </c>
      <c r="L10" s="291"/>
      <c r="M10" s="74"/>
      <c r="N10" s="81"/>
      <c r="O10" s="126"/>
      <c r="P10" s="74"/>
      <c r="Q10" s="81"/>
      <c r="R10" s="54"/>
      <c r="S10" s="74"/>
      <c r="T10" s="81"/>
      <c r="U10" s="54"/>
      <c r="V10" s="74"/>
      <c r="W10" s="81"/>
      <c r="X10" s="291"/>
      <c r="Y10" s="43" t="s">
        <v>562</v>
      </c>
      <c r="Z10" s="44">
        <v>-225000</v>
      </c>
      <c r="AA10" s="44">
        <v>225000</v>
      </c>
      <c r="AB10" s="44"/>
      <c r="AC10" s="44"/>
      <c r="AD10" s="44"/>
      <c r="AE10" s="44"/>
      <c r="AF10" s="267">
        <f t="shared" si="0"/>
        <v>0</v>
      </c>
    </row>
    <row r="11" spans="1:32" ht="17.25" x14ac:dyDescent="0.3">
      <c r="A11" s="300" t="s">
        <v>563</v>
      </c>
      <c r="B11" s="47"/>
      <c r="C11" s="265">
        <v>-345000</v>
      </c>
      <c r="D11" s="47"/>
      <c r="E11" s="47"/>
      <c r="F11" s="291"/>
      <c r="G11" s="43"/>
      <c r="H11" s="67" t="s">
        <v>108</v>
      </c>
      <c r="I11" s="44"/>
      <c r="J11" s="44"/>
      <c r="K11" s="44">
        <v>-345000</v>
      </c>
      <c r="L11" s="291"/>
      <c r="M11" s="74"/>
      <c r="N11" s="81"/>
      <c r="O11" s="126"/>
      <c r="P11" s="74"/>
      <c r="Q11" s="81"/>
      <c r="R11" s="54"/>
      <c r="S11" s="74"/>
      <c r="T11" s="81"/>
      <c r="U11" s="54"/>
      <c r="V11" s="74"/>
      <c r="W11" s="81"/>
      <c r="X11" s="291"/>
      <c r="Y11" s="43" t="s">
        <v>564</v>
      </c>
      <c r="Z11" s="44">
        <v>190000</v>
      </c>
      <c r="AA11" s="44"/>
      <c r="AB11" s="44"/>
      <c r="AC11" s="44"/>
      <c r="AD11" s="44"/>
      <c r="AE11" s="44"/>
      <c r="AF11" s="267">
        <f t="shared" si="0"/>
        <v>190000</v>
      </c>
    </row>
    <row r="12" spans="1:32" ht="17.25" x14ac:dyDescent="0.3">
      <c r="A12" s="47"/>
      <c r="B12" s="47"/>
      <c r="C12" s="264">
        <f>SUM(C8:C11)</f>
        <v>4875000</v>
      </c>
      <c r="D12" s="47"/>
      <c r="E12" s="47"/>
      <c r="F12" s="291"/>
      <c r="G12" s="43"/>
      <c r="H12" s="43" t="s">
        <v>400</v>
      </c>
      <c r="I12" s="44"/>
      <c r="J12" s="44"/>
      <c r="K12" s="44"/>
      <c r="L12" s="291"/>
      <c r="M12" s="74"/>
      <c r="N12" s="81"/>
      <c r="O12" s="126"/>
      <c r="P12" s="74"/>
      <c r="Q12" s="81"/>
      <c r="R12" s="54"/>
      <c r="S12" s="74"/>
      <c r="T12" s="81"/>
      <c r="U12" s="54"/>
      <c r="V12" s="74"/>
      <c r="W12" s="81"/>
      <c r="X12" s="291"/>
      <c r="Y12" s="43" t="s">
        <v>565</v>
      </c>
      <c r="Z12" s="44"/>
      <c r="AA12" s="44"/>
      <c r="AB12" s="44"/>
      <c r="AC12" s="44"/>
      <c r="AD12" s="44">
        <v>710000</v>
      </c>
      <c r="AE12" s="44"/>
      <c r="AF12" s="267">
        <f t="shared" si="0"/>
        <v>710000</v>
      </c>
    </row>
    <row r="13" spans="1:32" ht="15" customHeight="1" x14ac:dyDescent="0.3">
      <c r="A13" s="304" t="s">
        <v>566</v>
      </c>
      <c r="B13" s="304"/>
      <c r="C13" s="304"/>
      <c r="D13" s="304"/>
      <c r="E13" s="304"/>
      <c r="F13" s="258"/>
      <c r="G13" s="43"/>
      <c r="H13" s="67" t="s">
        <v>60</v>
      </c>
      <c r="I13" s="44"/>
      <c r="J13" s="44"/>
      <c r="K13" s="44"/>
      <c r="L13" s="291"/>
      <c r="M13" s="92">
        <f>SUM(M6:M12)</f>
        <v>5875000</v>
      </c>
      <c r="N13" s="93"/>
      <c r="O13" s="126"/>
      <c r="P13" s="261">
        <f>SUM(P6:P12)</f>
        <v>425000</v>
      </c>
      <c r="Q13" s="136">
        <f>SUM(Q6:Q12)</f>
        <v>4690000</v>
      </c>
      <c r="R13" s="54"/>
      <c r="S13" s="71"/>
      <c r="T13" s="93">
        <f>SUM(T6:T12)</f>
        <v>505000</v>
      </c>
      <c r="U13" s="54"/>
      <c r="V13" s="71">
        <f>SUM(V6:V12)</f>
        <v>100000</v>
      </c>
      <c r="W13" s="93">
        <f>SUM(W6:W12)</f>
        <v>1500000</v>
      </c>
      <c r="X13" s="291"/>
      <c r="Y13" s="43" t="s">
        <v>538</v>
      </c>
      <c r="Z13" s="44">
        <v>-200000</v>
      </c>
      <c r="AA13" s="44"/>
      <c r="AB13" s="44"/>
      <c r="AC13" s="44"/>
      <c r="AD13" s="44"/>
      <c r="AE13" s="44">
        <v>200000</v>
      </c>
      <c r="AF13" s="267">
        <f t="shared" si="0"/>
        <v>0</v>
      </c>
    </row>
    <row r="14" spans="1:32" ht="24" customHeight="1" thickBot="1" x14ac:dyDescent="0.35">
      <c r="A14" s="304"/>
      <c r="B14" s="304"/>
      <c r="C14" s="304"/>
      <c r="D14" s="304"/>
      <c r="E14" s="304"/>
      <c r="F14" s="258"/>
      <c r="G14" s="43"/>
      <c r="H14" s="43" t="s">
        <v>167</v>
      </c>
      <c r="I14" s="44"/>
      <c r="J14" s="44">
        <v>500000</v>
      </c>
      <c r="K14" s="44"/>
      <c r="L14" s="291"/>
      <c r="M14" s="94">
        <f>M13-N13</f>
        <v>5875000</v>
      </c>
      <c r="N14" s="81"/>
      <c r="O14" s="126"/>
      <c r="P14" s="262"/>
      <c r="Q14" s="263">
        <f>Q13-P13</f>
        <v>4265000</v>
      </c>
      <c r="R14" s="54"/>
      <c r="S14" s="205"/>
      <c r="T14" s="95">
        <f>SUM(T13)</f>
        <v>505000</v>
      </c>
      <c r="U14" s="124"/>
      <c r="V14" s="205"/>
      <c r="W14" s="95">
        <f>W13-V13</f>
        <v>1400000</v>
      </c>
      <c r="X14" s="291"/>
      <c r="Y14" s="269" t="s">
        <v>527</v>
      </c>
      <c r="Z14" s="267">
        <f t="shared" ref="Z14:AE14" si="1">SUM(Z7:Z13)</f>
        <v>4265000</v>
      </c>
      <c r="AA14" s="267">
        <f t="shared" si="1"/>
        <v>-55000</v>
      </c>
      <c r="AB14" s="267">
        <f t="shared" si="1"/>
        <v>1400000</v>
      </c>
      <c r="AC14" s="267">
        <f t="shared" si="1"/>
        <v>-345000</v>
      </c>
      <c r="AD14" s="267">
        <f t="shared" si="1"/>
        <v>710000</v>
      </c>
      <c r="AE14" s="267">
        <f t="shared" si="1"/>
        <v>200000</v>
      </c>
      <c r="AF14" s="268">
        <f t="shared" si="0"/>
        <v>6175000</v>
      </c>
    </row>
    <row r="15" spans="1:32" ht="18" thickTop="1" x14ac:dyDescent="0.3">
      <c r="A15" s="358" t="s">
        <v>567</v>
      </c>
      <c r="B15" s="358"/>
      <c r="C15" s="358"/>
      <c r="D15" s="358"/>
      <c r="E15" s="358"/>
      <c r="F15" s="291"/>
      <c r="G15" s="43"/>
      <c r="H15" s="67" t="s">
        <v>412</v>
      </c>
      <c r="I15" s="44"/>
      <c r="J15" s="44"/>
      <c r="K15" s="44">
        <v>500000</v>
      </c>
      <c r="L15" s="291"/>
      <c r="M15" s="291"/>
      <c r="N15" s="291"/>
      <c r="O15" s="291"/>
      <c r="P15" s="291"/>
      <c r="Q15" s="291"/>
      <c r="R15" s="291"/>
      <c r="S15" s="291"/>
      <c r="T15" s="291"/>
      <c r="U15" s="291"/>
      <c r="V15" s="291"/>
      <c r="W15" s="291"/>
      <c r="X15" s="291"/>
      <c r="Y15" s="47"/>
      <c r="Z15" s="47"/>
      <c r="AA15" s="47"/>
      <c r="AB15" s="47"/>
      <c r="AC15" s="47"/>
      <c r="AD15" s="47"/>
      <c r="AE15" s="47"/>
      <c r="AF15" s="47"/>
    </row>
    <row r="16" spans="1:32" ht="17.25" x14ac:dyDescent="0.3">
      <c r="A16" s="358"/>
      <c r="B16" s="358"/>
      <c r="C16" s="358"/>
      <c r="D16" s="358"/>
      <c r="E16" s="358"/>
      <c r="F16" s="291"/>
      <c r="G16" s="43"/>
      <c r="H16" s="67" t="s">
        <v>544</v>
      </c>
      <c r="I16" s="44">
        <v>500000</v>
      </c>
      <c r="J16" s="44"/>
      <c r="K16" s="44"/>
      <c r="L16" s="291"/>
      <c r="M16" s="307" t="s">
        <v>568</v>
      </c>
      <c r="N16" s="307"/>
      <c r="O16" s="291"/>
      <c r="P16" s="307" t="s">
        <v>167</v>
      </c>
      <c r="Q16" s="307"/>
      <c r="R16" s="291"/>
      <c r="S16" s="307" t="s">
        <v>257</v>
      </c>
      <c r="T16" s="307"/>
      <c r="U16" s="291"/>
      <c r="V16" s="307" t="s">
        <v>211</v>
      </c>
      <c r="W16" s="307"/>
      <c r="X16" s="291"/>
      <c r="Y16" s="47"/>
      <c r="Z16" s="47"/>
      <c r="AA16" s="47"/>
      <c r="AB16" s="47"/>
      <c r="AC16" s="47"/>
      <c r="AD16" s="47"/>
      <c r="AE16" s="47"/>
      <c r="AF16" s="47"/>
    </row>
    <row r="17" spans="1:32" ht="17.25" x14ac:dyDescent="0.3">
      <c r="A17" s="304" t="s">
        <v>569</v>
      </c>
      <c r="B17" s="304"/>
      <c r="C17" s="304"/>
      <c r="D17" s="304"/>
      <c r="E17" s="304"/>
      <c r="F17" s="291"/>
      <c r="G17" s="43"/>
      <c r="H17" s="43" t="s">
        <v>415</v>
      </c>
      <c r="I17" s="44"/>
      <c r="J17" s="44"/>
      <c r="K17" s="44"/>
      <c r="L17" s="291"/>
      <c r="M17" s="74"/>
      <c r="N17" s="75">
        <v>345000</v>
      </c>
      <c r="O17" s="291"/>
      <c r="P17" s="74">
        <v>500000</v>
      </c>
      <c r="Q17" s="75"/>
      <c r="R17" s="291"/>
      <c r="S17" s="74"/>
      <c r="T17" s="75">
        <v>100000</v>
      </c>
      <c r="U17" s="291"/>
      <c r="V17" s="74">
        <v>190000</v>
      </c>
      <c r="W17" s="75"/>
      <c r="X17" s="291"/>
      <c r="Y17" s="47"/>
      <c r="Z17" s="47"/>
      <c r="AA17" s="47"/>
      <c r="AB17" s="47"/>
      <c r="AC17" s="47"/>
      <c r="AD17" s="47"/>
      <c r="AE17" s="47"/>
      <c r="AF17" s="47"/>
    </row>
    <row r="18" spans="1:32" ht="15.75" customHeight="1" x14ac:dyDescent="0.3">
      <c r="A18" s="304"/>
      <c r="B18" s="304"/>
      <c r="C18" s="304"/>
      <c r="D18" s="304"/>
      <c r="E18" s="304"/>
      <c r="F18" s="291"/>
      <c r="G18" s="43"/>
      <c r="H18" s="67" t="s">
        <v>76</v>
      </c>
      <c r="I18" s="44"/>
      <c r="J18" s="44"/>
      <c r="K18" s="44"/>
      <c r="L18" s="291"/>
      <c r="M18" s="74"/>
      <c r="N18" s="81"/>
      <c r="O18" s="291"/>
      <c r="P18" s="74"/>
      <c r="Q18" s="81"/>
      <c r="R18" s="291"/>
      <c r="S18" s="74"/>
      <c r="T18" s="81"/>
      <c r="U18" s="291"/>
      <c r="V18" s="74"/>
      <c r="W18" s="81"/>
      <c r="X18" s="291"/>
      <c r="Y18" s="47"/>
      <c r="Z18" s="47"/>
      <c r="AA18" s="47"/>
      <c r="AB18" s="47"/>
      <c r="AC18" s="47"/>
      <c r="AD18" s="47"/>
      <c r="AE18" s="47"/>
      <c r="AF18" s="47"/>
    </row>
    <row r="19" spans="1:32" ht="17.25" customHeight="1" x14ac:dyDescent="0.3">
      <c r="A19" s="304" t="s">
        <v>570</v>
      </c>
      <c r="B19" s="304"/>
      <c r="C19" s="304"/>
      <c r="D19" s="304"/>
      <c r="E19" s="304"/>
      <c r="F19" s="291"/>
      <c r="G19" s="43"/>
      <c r="H19" s="43" t="s">
        <v>525</v>
      </c>
      <c r="I19" s="44"/>
      <c r="J19" s="44">
        <v>100000</v>
      </c>
      <c r="K19" s="44"/>
      <c r="L19" s="291"/>
      <c r="M19" s="74"/>
      <c r="N19" s="81"/>
      <c r="O19" s="291"/>
      <c r="P19" s="74"/>
      <c r="Q19" s="81"/>
      <c r="R19" s="291"/>
      <c r="S19" s="74"/>
      <c r="T19" s="81"/>
      <c r="U19" s="291"/>
      <c r="V19" s="74"/>
      <c r="W19" s="81"/>
      <c r="X19" s="291"/>
      <c r="Y19" s="47"/>
      <c r="Z19" s="47"/>
      <c r="AA19" s="47"/>
      <c r="AB19" s="47"/>
      <c r="AC19" s="47"/>
      <c r="AD19" s="47"/>
      <c r="AE19" s="47"/>
      <c r="AF19" s="47"/>
    </row>
    <row r="20" spans="1:32" ht="17.25" x14ac:dyDescent="0.3">
      <c r="A20" s="304"/>
      <c r="B20" s="304"/>
      <c r="C20" s="304"/>
      <c r="D20" s="304"/>
      <c r="E20" s="304"/>
      <c r="F20" s="291"/>
      <c r="G20" s="43"/>
      <c r="H20" s="67" t="s">
        <v>257</v>
      </c>
      <c r="I20" s="44"/>
      <c r="J20" s="44"/>
      <c r="K20" s="44">
        <v>100000</v>
      </c>
      <c r="L20" s="291"/>
      <c r="M20" s="74"/>
      <c r="N20" s="81"/>
      <c r="O20" s="291"/>
      <c r="P20" s="74"/>
      <c r="Q20" s="81"/>
      <c r="R20" s="291"/>
      <c r="S20" s="74"/>
      <c r="T20" s="81"/>
      <c r="U20" s="291"/>
      <c r="V20" s="74"/>
      <c r="W20" s="81"/>
      <c r="X20" s="291"/>
      <c r="Y20" s="47"/>
      <c r="Z20" s="47"/>
      <c r="AA20" s="47"/>
      <c r="AB20" s="47"/>
      <c r="AC20" s="47"/>
      <c r="AD20" s="47"/>
      <c r="AE20" s="47"/>
      <c r="AF20" s="47"/>
    </row>
    <row r="21" spans="1:32" ht="17.25" x14ac:dyDescent="0.3">
      <c r="A21" s="304" t="s">
        <v>571</v>
      </c>
      <c r="B21" s="304"/>
      <c r="C21" s="304"/>
      <c r="D21" s="304"/>
      <c r="E21" s="304"/>
      <c r="F21" s="291"/>
      <c r="G21" s="43"/>
      <c r="H21" s="43" t="s">
        <v>546</v>
      </c>
      <c r="I21" s="44"/>
      <c r="J21" s="44"/>
      <c r="K21" s="44"/>
      <c r="L21" s="291"/>
      <c r="M21" s="74"/>
      <c r="N21" s="81"/>
      <c r="O21" s="291"/>
      <c r="P21" s="74"/>
      <c r="Q21" s="81"/>
      <c r="R21" s="291"/>
      <c r="S21" s="74"/>
      <c r="T21" s="81"/>
      <c r="U21" s="291"/>
      <c r="V21" s="74"/>
      <c r="W21" s="81"/>
      <c r="X21" s="291"/>
      <c r="Y21" s="47"/>
      <c r="Z21" s="47"/>
      <c r="AA21" s="47"/>
      <c r="AB21" s="47"/>
      <c r="AC21" s="47"/>
      <c r="AD21" s="47"/>
      <c r="AE21" s="47"/>
      <c r="AF21" s="47"/>
    </row>
    <row r="22" spans="1:32" ht="17.25" x14ac:dyDescent="0.3">
      <c r="A22" s="304" t="s">
        <v>572</v>
      </c>
      <c r="B22" s="304"/>
      <c r="C22" s="304"/>
      <c r="D22" s="304"/>
      <c r="E22" s="304"/>
      <c r="F22" s="291"/>
      <c r="G22" s="43"/>
      <c r="H22" s="67" t="s">
        <v>125</v>
      </c>
      <c r="I22" s="44"/>
      <c r="J22" s="44"/>
      <c r="K22" s="44"/>
      <c r="L22" s="291"/>
      <c r="M22" s="74"/>
      <c r="N22" s="81"/>
      <c r="O22" s="291"/>
      <c r="P22" s="74"/>
      <c r="Q22" s="81"/>
      <c r="R22" s="291"/>
      <c r="S22" s="74"/>
      <c r="T22" s="81"/>
      <c r="U22" s="291"/>
      <c r="V22" s="74"/>
      <c r="W22" s="81"/>
      <c r="X22" s="291"/>
      <c r="Y22" s="47"/>
      <c r="Z22" s="47"/>
      <c r="AA22" s="47"/>
      <c r="AB22" s="47"/>
      <c r="AC22" s="47"/>
      <c r="AD22" s="47"/>
      <c r="AE22" s="47"/>
      <c r="AF22" s="47"/>
    </row>
    <row r="23" spans="1:32" ht="17.25" x14ac:dyDescent="0.3">
      <c r="A23" s="291"/>
      <c r="B23" s="291"/>
      <c r="C23" s="291"/>
      <c r="D23" s="291"/>
      <c r="E23" s="291"/>
      <c r="F23" s="291"/>
      <c r="G23" s="43"/>
      <c r="H23" s="43" t="s">
        <v>412</v>
      </c>
      <c r="I23" s="44"/>
      <c r="J23" s="44">
        <v>225000</v>
      </c>
      <c r="K23" s="44"/>
      <c r="L23" s="291"/>
      <c r="M23" s="74"/>
      <c r="N23" s="81"/>
      <c r="O23" s="291"/>
      <c r="P23" s="74"/>
      <c r="Q23" s="81"/>
      <c r="R23" s="291"/>
      <c r="S23" s="74"/>
      <c r="T23" s="81"/>
      <c r="U23" s="291"/>
      <c r="V23" s="74"/>
      <c r="W23" s="81"/>
      <c r="X23" s="291"/>
      <c r="Y23" s="47"/>
      <c r="Z23" s="47"/>
      <c r="AA23" s="47"/>
      <c r="AB23" s="47"/>
      <c r="AC23" s="47"/>
      <c r="AD23" s="47"/>
      <c r="AE23" s="47"/>
      <c r="AF23" s="47"/>
    </row>
    <row r="24" spans="1:32" ht="17.25" x14ac:dyDescent="0.3">
      <c r="A24" s="291"/>
      <c r="B24" s="291"/>
      <c r="C24" s="291"/>
      <c r="D24" s="291"/>
      <c r="E24" s="291"/>
      <c r="F24" s="291"/>
      <c r="G24" s="43"/>
      <c r="H24" s="67" t="s">
        <v>434</v>
      </c>
      <c r="I24" s="44"/>
      <c r="J24" s="44"/>
      <c r="K24" s="44">
        <v>225000</v>
      </c>
      <c r="L24" s="291"/>
      <c r="M24" s="71"/>
      <c r="N24" s="93">
        <f>SUM(N17:N23)</f>
        <v>345000</v>
      </c>
      <c r="O24" s="291"/>
      <c r="P24" s="92">
        <f>SUM(P17:P23)</f>
        <v>500000</v>
      </c>
      <c r="Q24" s="93"/>
      <c r="R24" s="291"/>
      <c r="S24" s="71"/>
      <c r="T24" s="93">
        <f>SUM(T17:T23)</f>
        <v>100000</v>
      </c>
      <c r="U24" s="291"/>
      <c r="V24" s="92">
        <f>SUM(V17:V23)</f>
        <v>190000</v>
      </c>
      <c r="W24" s="93"/>
      <c r="X24" s="291"/>
      <c r="Y24" s="47"/>
      <c r="Z24" s="47"/>
      <c r="AA24" s="47"/>
      <c r="AB24" s="47"/>
      <c r="AC24" s="47"/>
      <c r="AD24" s="47"/>
      <c r="AE24" s="47"/>
      <c r="AF24" s="47"/>
    </row>
    <row r="25" spans="1:32" ht="18" thickBot="1" x14ac:dyDescent="0.35">
      <c r="A25" s="291"/>
      <c r="B25" s="291"/>
      <c r="C25" s="291"/>
      <c r="D25" s="291"/>
      <c r="E25" s="291"/>
      <c r="F25" s="291"/>
      <c r="G25" s="43"/>
      <c r="H25" s="43" t="s">
        <v>573</v>
      </c>
      <c r="I25" s="44"/>
      <c r="J25" s="44"/>
      <c r="K25" s="44"/>
      <c r="L25" s="291"/>
      <c r="M25" s="205"/>
      <c r="N25" s="95">
        <f>SUM(N24)</f>
        <v>345000</v>
      </c>
      <c r="O25" s="291"/>
      <c r="P25" s="94">
        <f>P24-Q24</f>
        <v>500000</v>
      </c>
      <c r="Q25" s="81"/>
      <c r="R25" s="291"/>
      <c r="S25" s="205"/>
      <c r="T25" s="95">
        <f>SUM(T24)</f>
        <v>100000</v>
      </c>
      <c r="U25" s="291"/>
      <c r="V25" s="94">
        <f>V24-W24</f>
        <v>190000</v>
      </c>
      <c r="W25" s="81"/>
      <c r="X25" s="291"/>
      <c r="Y25" s="291"/>
      <c r="Z25" s="291"/>
      <c r="AA25" s="291"/>
      <c r="AB25" s="291"/>
      <c r="AC25" s="291"/>
      <c r="AD25" s="291"/>
      <c r="AE25" s="291"/>
      <c r="AF25" s="291"/>
    </row>
    <row r="26" spans="1:32" ht="18" thickTop="1" x14ac:dyDescent="0.3">
      <c r="A26" s="291"/>
      <c r="B26" s="291"/>
      <c r="C26" s="291"/>
      <c r="D26" s="291"/>
      <c r="E26" s="291"/>
      <c r="F26" s="291"/>
      <c r="G26" s="43"/>
      <c r="H26" s="67" t="s">
        <v>87</v>
      </c>
      <c r="I26" s="44"/>
      <c r="J26" s="44"/>
      <c r="K26" s="44"/>
      <c r="L26" s="291"/>
      <c r="M26" s="291"/>
      <c r="N26" s="291"/>
      <c r="O26" s="291"/>
      <c r="P26" s="291"/>
      <c r="Q26" s="291"/>
      <c r="R26" s="291"/>
      <c r="S26" s="291"/>
      <c r="T26" s="291"/>
      <c r="U26" s="291"/>
      <c r="V26" s="291"/>
      <c r="W26" s="291"/>
      <c r="X26" s="291"/>
      <c r="Y26" s="291"/>
      <c r="Z26" s="291"/>
      <c r="AA26" s="291"/>
      <c r="AB26" s="291"/>
      <c r="AC26" s="291"/>
      <c r="AD26" s="291"/>
      <c r="AE26" s="291"/>
      <c r="AF26" s="291"/>
    </row>
    <row r="27" spans="1:32" ht="17.25" x14ac:dyDescent="0.3">
      <c r="A27" s="291"/>
      <c r="B27" s="291"/>
      <c r="C27" s="291"/>
      <c r="D27" s="291"/>
      <c r="E27" s="291"/>
      <c r="F27" s="291"/>
      <c r="G27" s="43"/>
      <c r="H27" s="43" t="s">
        <v>211</v>
      </c>
      <c r="I27" s="44"/>
      <c r="J27" s="44">
        <v>190000</v>
      </c>
      <c r="K27" s="44"/>
      <c r="L27" s="291"/>
      <c r="M27" s="307" t="s">
        <v>551</v>
      </c>
      <c r="N27" s="307"/>
      <c r="O27" s="291"/>
      <c r="P27" s="307" t="s">
        <v>574</v>
      </c>
      <c r="Q27" s="307"/>
      <c r="R27" s="291"/>
      <c r="S27" s="307" t="s">
        <v>559</v>
      </c>
      <c r="T27" s="307"/>
      <c r="U27" s="291"/>
      <c r="V27" s="291"/>
      <c r="W27" s="291"/>
      <c r="X27" s="291"/>
      <c r="Y27" s="291"/>
      <c r="Z27" s="291"/>
      <c r="AA27" s="291"/>
      <c r="AB27" s="291"/>
      <c r="AC27" s="291"/>
      <c r="AD27" s="291"/>
      <c r="AE27" s="291"/>
      <c r="AF27" s="291"/>
    </row>
    <row r="28" spans="1:32" ht="17.25" x14ac:dyDescent="0.3">
      <c r="A28" s="291"/>
      <c r="B28" s="291"/>
      <c r="C28" s="291"/>
      <c r="D28" s="291"/>
      <c r="E28" s="291"/>
      <c r="F28" s="291"/>
      <c r="G28" s="43"/>
      <c r="H28" s="67" t="s">
        <v>32</v>
      </c>
      <c r="I28" s="44"/>
      <c r="J28" s="44"/>
      <c r="K28" s="44">
        <v>190000</v>
      </c>
      <c r="L28" s="291"/>
      <c r="M28" s="74">
        <v>710000</v>
      </c>
      <c r="N28" s="75"/>
      <c r="O28" s="291"/>
      <c r="P28" s="74">
        <v>200000</v>
      </c>
      <c r="Q28" s="75">
        <v>710000</v>
      </c>
      <c r="R28" s="291"/>
      <c r="S28" s="74"/>
      <c r="T28" s="75">
        <v>200000</v>
      </c>
      <c r="U28" s="291"/>
      <c r="V28" s="291"/>
      <c r="W28" s="291"/>
      <c r="X28" s="291"/>
      <c r="Y28" s="291"/>
      <c r="Z28" s="291"/>
      <c r="AA28" s="291"/>
      <c r="AB28" s="291"/>
      <c r="AC28" s="291"/>
      <c r="AD28" s="291"/>
      <c r="AE28" s="291"/>
      <c r="AF28" s="291"/>
    </row>
    <row r="29" spans="1:32" ht="17.25" x14ac:dyDescent="0.3">
      <c r="A29" s="291"/>
      <c r="B29" s="291"/>
      <c r="C29" s="291"/>
      <c r="D29" s="291"/>
      <c r="E29" s="291"/>
      <c r="F29" s="291"/>
      <c r="G29" s="43"/>
      <c r="H29" s="43" t="s">
        <v>575</v>
      </c>
      <c r="I29" s="44"/>
      <c r="J29" s="44"/>
      <c r="K29" s="44"/>
      <c r="L29" s="291"/>
      <c r="M29" s="74"/>
      <c r="N29" s="81"/>
      <c r="O29" s="291"/>
      <c r="P29" s="74"/>
      <c r="Q29" s="81"/>
      <c r="R29" s="291"/>
      <c r="S29" s="74"/>
      <c r="T29" s="81"/>
      <c r="U29" s="291"/>
      <c r="V29" s="291"/>
      <c r="W29" s="291"/>
      <c r="X29" s="291"/>
      <c r="Y29" s="291"/>
      <c r="Z29" s="291"/>
      <c r="AA29" s="291"/>
      <c r="AB29" s="291"/>
      <c r="AC29" s="291"/>
      <c r="AD29" s="291"/>
      <c r="AE29" s="291"/>
      <c r="AF29" s="291"/>
    </row>
    <row r="30" spans="1:32" ht="17.25" x14ac:dyDescent="0.3">
      <c r="A30" s="291"/>
      <c r="B30" s="291"/>
      <c r="C30" s="291"/>
      <c r="D30" s="291"/>
      <c r="E30" s="291"/>
      <c r="F30" s="291"/>
      <c r="G30" s="43"/>
      <c r="H30" s="67" t="s">
        <v>30</v>
      </c>
      <c r="I30" s="44"/>
      <c r="J30" s="44"/>
      <c r="K30" s="44"/>
      <c r="L30" s="291"/>
      <c r="M30" s="74"/>
      <c r="N30" s="81"/>
      <c r="O30" s="291"/>
      <c r="P30" s="74"/>
      <c r="Q30" s="81"/>
      <c r="R30" s="291"/>
      <c r="S30" s="74"/>
      <c r="T30" s="81"/>
      <c r="U30" s="291"/>
      <c r="V30" s="291"/>
      <c r="W30" s="291"/>
      <c r="X30" s="291"/>
      <c r="Y30" s="291"/>
      <c r="Z30" s="291"/>
      <c r="AA30" s="291"/>
      <c r="AB30" s="291"/>
      <c r="AC30" s="291"/>
      <c r="AD30" s="291"/>
      <c r="AE30" s="291"/>
      <c r="AF30" s="291"/>
    </row>
    <row r="31" spans="1:32" ht="17.25" x14ac:dyDescent="0.3">
      <c r="A31" s="291"/>
      <c r="B31" s="291"/>
      <c r="C31" s="291"/>
      <c r="D31" s="291"/>
      <c r="E31" s="291"/>
      <c r="F31" s="291"/>
      <c r="G31" s="43"/>
      <c r="H31" s="43" t="s">
        <v>551</v>
      </c>
      <c r="I31" s="44"/>
      <c r="J31" s="44">
        <v>710000</v>
      </c>
      <c r="K31" s="44"/>
      <c r="L31" s="291"/>
      <c r="M31" s="74"/>
      <c r="N31" s="81"/>
      <c r="O31" s="291"/>
      <c r="P31" s="74"/>
      <c r="Q31" s="81"/>
      <c r="R31" s="291"/>
      <c r="S31" s="74"/>
      <c r="T31" s="81"/>
      <c r="U31" s="291"/>
      <c r="V31" s="291"/>
      <c r="W31" s="291"/>
      <c r="X31" s="291"/>
      <c r="Y31" s="291"/>
      <c r="Z31" s="291"/>
      <c r="AA31" s="291"/>
      <c r="AB31" s="291"/>
      <c r="AC31" s="291"/>
      <c r="AD31" s="291"/>
      <c r="AE31" s="291"/>
      <c r="AF31" s="291"/>
    </row>
    <row r="32" spans="1:32" ht="17.25" x14ac:dyDescent="0.3">
      <c r="A32" s="291"/>
      <c r="B32" s="291"/>
      <c r="C32" s="291"/>
      <c r="D32" s="291"/>
      <c r="E32" s="291"/>
      <c r="F32" s="291"/>
      <c r="G32" s="43"/>
      <c r="H32" s="67" t="s">
        <v>327</v>
      </c>
      <c r="I32" s="44"/>
      <c r="J32" s="44"/>
      <c r="K32" s="44">
        <v>710000</v>
      </c>
      <c r="L32" s="291"/>
      <c r="M32" s="74"/>
      <c r="N32" s="81"/>
      <c r="O32" s="291"/>
      <c r="P32" s="74"/>
      <c r="Q32" s="81"/>
      <c r="R32" s="291"/>
      <c r="S32" s="74"/>
      <c r="T32" s="81"/>
      <c r="U32" s="291"/>
      <c r="V32" s="291"/>
      <c r="W32" s="291"/>
      <c r="X32" s="291"/>
      <c r="Y32" s="291"/>
      <c r="Z32" s="291"/>
      <c r="AA32" s="291"/>
      <c r="AB32" s="291"/>
      <c r="AC32" s="291"/>
      <c r="AD32" s="291"/>
      <c r="AE32" s="291"/>
      <c r="AF32" s="291"/>
    </row>
    <row r="33" spans="7:20" ht="17.25" x14ac:dyDescent="0.3">
      <c r="G33" s="43"/>
      <c r="H33" s="43" t="s">
        <v>327</v>
      </c>
      <c r="I33" s="44"/>
      <c r="J33" s="44"/>
      <c r="K33" s="44"/>
      <c r="L33" s="291"/>
      <c r="M33" s="74"/>
      <c r="N33" s="81"/>
      <c r="O33" s="291"/>
      <c r="P33" s="74"/>
      <c r="Q33" s="81"/>
      <c r="R33" s="291"/>
      <c r="S33" s="74"/>
      <c r="T33" s="81"/>
    </row>
    <row r="34" spans="7:20" ht="17.25" x14ac:dyDescent="0.3">
      <c r="G34" s="43"/>
      <c r="H34" s="67" t="s">
        <v>103</v>
      </c>
      <c r="I34" s="44"/>
      <c r="J34" s="44"/>
      <c r="K34" s="44"/>
      <c r="L34" s="291"/>
      <c r="M34" s="74"/>
      <c r="N34" s="81"/>
      <c r="O34" s="291"/>
      <c r="P34" s="74"/>
      <c r="Q34" s="81"/>
      <c r="R34" s="291"/>
      <c r="S34" s="74"/>
      <c r="T34" s="81"/>
    </row>
    <row r="35" spans="7:20" ht="17.25" x14ac:dyDescent="0.3">
      <c r="G35" s="43"/>
      <c r="H35" s="43" t="s">
        <v>412</v>
      </c>
      <c r="I35" s="44"/>
      <c r="J35" s="44">
        <v>200000</v>
      </c>
      <c r="K35" s="44"/>
      <c r="L35" s="291"/>
      <c r="M35" s="92">
        <f>SUM(M28:M34)</f>
        <v>710000</v>
      </c>
      <c r="N35" s="93"/>
      <c r="O35" s="291"/>
      <c r="P35" s="261">
        <f>SUM(P28:P34)</f>
        <v>200000</v>
      </c>
      <c r="Q35" s="136">
        <f>SUM(Q28:Q34)</f>
        <v>710000</v>
      </c>
      <c r="R35" s="291"/>
      <c r="S35" s="71"/>
      <c r="T35" s="93">
        <f>SUM(T28:T34)</f>
        <v>200000</v>
      </c>
    </row>
    <row r="36" spans="7:20" ht="18" thickBot="1" x14ac:dyDescent="0.35">
      <c r="G36" s="43"/>
      <c r="H36" s="67" t="s">
        <v>538</v>
      </c>
      <c r="I36" s="44"/>
      <c r="J36" s="44"/>
      <c r="K36" s="44">
        <v>200000</v>
      </c>
      <c r="L36" s="291"/>
      <c r="M36" s="94">
        <f>M35-N35</f>
        <v>710000</v>
      </c>
      <c r="N36" s="81"/>
      <c r="O36" s="291"/>
      <c r="P36" s="262"/>
      <c r="Q36" s="263">
        <f>Q35-P35</f>
        <v>510000</v>
      </c>
      <c r="R36" s="291"/>
      <c r="S36" s="205"/>
      <c r="T36" s="95">
        <f>SUM(T35)</f>
        <v>200000</v>
      </c>
    </row>
    <row r="37" spans="7:20" ht="18" thickTop="1" x14ac:dyDescent="0.3">
      <c r="G37" s="43"/>
      <c r="H37" s="43" t="s">
        <v>576</v>
      </c>
      <c r="I37" s="44"/>
      <c r="J37" s="44"/>
      <c r="K37" s="44"/>
      <c r="L37" s="291"/>
      <c r="M37" s="291"/>
      <c r="N37" s="291"/>
      <c r="O37" s="291"/>
      <c r="P37" s="291"/>
      <c r="Q37" s="291"/>
      <c r="R37" s="291"/>
      <c r="S37" s="291"/>
      <c r="T37" s="291"/>
    </row>
    <row r="38" spans="7:20" ht="18" thickBot="1" x14ac:dyDescent="0.35">
      <c r="G38" s="43"/>
      <c r="H38" s="197" t="s">
        <v>138</v>
      </c>
      <c r="I38" s="43"/>
      <c r="J38" s="119">
        <f>SUM(J6:J37)</f>
        <v>6800000</v>
      </c>
      <c r="K38" s="119">
        <f>SUM(K6:K37)</f>
        <v>6800000</v>
      </c>
      <c r="L38" s="291"/>
      <c r="M38" s="291"/>
      <c r="N38" s="291"/>
      <c r="O38" s="291"/>
      <c r="P38" s="291"/>
      <c r="Q38" s="291"/>
      <c r="R38" s="291"/>
      <c r="S38" s="291"/>
      <c r="T38" s="291"/>
    </row>
    <row r="39" spans="7:20" ht="15.75" thickTop="1" x14ac:dyDescent="0.25">
      <c r="G39" s="291"/>
      <c r="H39" s="291"/>
      <c r="I39" s="291"/>
      <c r="J39" s="291"/>
      <c r="K39" s="291"/>
      <c r="L39" s="291"/>
      <c r="M39" s="291"/>
      <c r="N39" s="291"/>
      <c r="O39" s="291"/>
      <c r="P39" s="291"/>
      <c r="Q39" s="291"/>
      <c r="R39" s="291"/>
      <c r="S39" s="291"/>
      <c r="T39" s="291"/>
    </row>
  </sheetData>
  <mergeCells count="34">
    <mergeCell ref="A22:E22"/>
    <mergeCell ref="A1:E2"/>
    <mergeCell ref="A3:E3"/>
    <mergeCell ref="A5:E6"/>
    <mergeCell ref="G1:K2"/>
    <mergeCell ref="G3:K3"/>
    <mergeCell ref="A13:E14"/>
    <mergeCell ref="A15:E16"/>
    <mergeCell ref="A17:E18"/>
    <mergeCell ref="A19:E20"/>
    <mergeCell ref="A21:E21"/>
    <mergeCell ref="M1:W2"/>
    <mergeCell ref="M3:W3"/>
    <mergeCell ref="M5:N5"/>
    <mergeCell ref="P5:Q5"/>
    <mergeCell ref="S5:T5"/>
    <mergeCell ref="V5:W5"/>
    <mergeCell ref="M16:N16"/>
    <mergeCell ref="P16:Q16"/>
    <mergeCell ref="S16:T16"/>
    <mergeCell ref="V16:W16"/>
    <mergeCell ref="M27:N27"/>
    <mergeCell ref="P27:Q27"/>
    <mergeCell ref="S27:T27"/>
    <mergeCell ref="AD5:AD6"/>
    <mergeCell ref="AE5:AE6"/>
    <mergeCell ref="AF5:AF6"/>
    <mergeCell ref="Y1:AF2"/>
    <mergeCell ref="Y3:AF3"/>
    <mergeCell ref="Y5:Y6"/>
    <mergeCell ref="Z5:Z6"/>
    <mergeCell ref="AA5:AA6"/>
    <mergeCell ref="AB5:AB6"/>
    <mergeCell ref="AC5:AC6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theme="9" tint="-0.249977111117893"/>
  </sheetPr>
  <dimension ref="A1:CQ74"/>
  <sheetViews>
    <sheetView topLeftCell="CH11" zoomScale="67" zoomScaleNormal="67" workbookViewId="0">
      <selection activeCell="CR32" sqref="CR32"/>
    </sheetView>
  </sheetViews>
  <sheetFormatPr baseColWidth="10" defaultColWidth="11.375" defaultRowHeight="15" x14ac:dyDescent="0.25"/>
  <cols>
    <col min="1" max="1" width="39.375" customWidth="1"/>
    <col min="2" max="2" width="23.25" customWidth="1"/>
    <col min="3" max="3" width="20.375" customWidth="1"/>
    <col min="4" max="4" width="15.375" customWidth="1"/>
    <col min="5" max="5" width="18.25" customWidth="1"/>
    <col min="6" max="6" width="16.25" customWidth="1"/>
    <col min="8" max="8" width="9.375" customWidth="1"/>
    <col min="9" max="9" width="46.375" customWidth="1"/>
    <col min="10" max="10" width="18.375" customWidth="1"/>
    <col min="11" max="11" width="18.25" customWidth="1"/>
    <col min="12" max="12" width="18.625" customWidth="1"/>
    <col min="15" max="15" width="45.125" customWidth="1"/>
    <col min="16" max="16" width="24.375" customWidth="1"/>
    <col min="17" max="17" width="26.375" customWidth="1"/>
    <col min="18" max="18" width="22.25" customWidth="1"/>
    <col min="21" max="21" width="44.375" customWidth="1"/>
    <col min="22" max="22" width="20.375" customWidth="1"/>
    <col min="23" max="23" width="24.125" customWidth="1"/>
    <col min="24" max="24" width="20.375" customWidth="1"/>
    <col min="27" max="27" width="45.25" customWidth="1"/>
    <col min="28" max="28" width="24" customWidth="1"/>
    <col min="29" max="29" width="22.875" customWidth="1"/>
    <col min="30" max="30" width="21.75" customWidth="1"/>
    <col min="32" max="32" width="21.625" customWidth="1"/>
    <col min="33" max="33" width="17.625" customWidth="1"/>
    <col min="35" max="35" width="21.625" customWidth="1"/>
    <col min="36" max="36" width="21.75" customWidth="1"/>
    <col min="38" max="38" width="21.625" customWidth="1"/>
    <col min="39" max="39" width="15.25" customWidth="1"/>
    <col min="41" max="41" width="19.375" customWidth="1"/>
    <col min="42" max="42" width="16.125" customWidth="1"/>
    <col min="44" max="44" width="17.75" customWidth="1"/>
    <col min="45" max="45" width="15.875" customWidth="1"/>
    <col min="47" max="47" width="19.625" customWidth="1"/>
    <col min="48" max="48" width="20.875" customWidth="1"/>
    <col min="50" max="50" width="22.375" customWidth="1"/>
    <col min="51" max="51" width="19.375" customWidth="1"/>
    <col min="53" max="53" width="16.375" customWidth="1"/>
    <col min="54" max="54" width="16" customWidth="1"/>
    <col min="56" max="56" width="20.375" customWidth="1"/>
    <col min="57" max="57" width="19" customWidth="1"/>
    <col min="59" max="59" width="19.375" customWidth="1"/>
    <col min="60" max="60" width="18.375" customWidth="1"/>
    <col min="62" max="62" width="19.625" customWidth="1"/>
    <col min="63" max="63" width="18.375" customWidth="1"/>
    <col min="65" max="65" width="17.125" customWidth="1"/>
    <col min="66" max="66" width="16.875" customWidth="1"/>
    <col min="68" max="68" width="35.375" customWidth="1"/>
    <col min="69" max="69" width="25" customWidth="1"/>
    <col min="70" max="70" width="28" customWidth="1"/>
    <col min="71" max="71" width="24.375" customWidth="1"/>
    <col min="72" max="72" width="25.25" customWidth="1"/>
    <col min="73" max="73" width="26.75" customWidth="1"/>
    <col min="74" max="74" width="21.875" customWidth="1"/>
    <col min="76" max="76" width="48.25" customWidth="1"/>
    <col min="77" max="77" width="27.25" customWidth="1"/>
    <col min="78" max="78" width="23" customWidth="1"/>
    <col min="79" max="80" width="22.875" customWidth="1"/>
    <col min="81" max="81" width="41.75" customWidth="1"/>
    <col min="82" max="82" width="22.875" customWidth="1"/>
    <col min="83" max="83" width="23.25" customWidth="1"/>
    <col min="84" max="84" width="23" customWidth="1"/>
    <col min="85" max="85" width="22.75" customWidth="1"/>
    <col min="86" max="86" width="17" customWidth="1"/>
    <col min="87" max="87" width="49.75" customWidth="1"/>
    <col min="88" max="88" width="22.25" customWidth="1"/>
    <col min="89" max="89" width="19.125" customWidth="1"/>
    <col min="90" max="90" width="18.75" customWidth="1"/>
    <col min="91" max="91" width="18.125" customWidth="1"/>
    <col min="92" max="92" width="19.375" customWidth="1"/>
    <col min="93" max="93" width="18.75" customWidth="1"/>
    <col min="94" max="94" width="27.75" customWidth="1"/>
  </cols>
  <sheetData>
    <row r="1" spans="1:95" ht="17.25" x14ac:dyDescent="0.3">
      <c r="A1" s="363" t="s">
        <v>577</v>
      </c>
      <c r="B1" s="363"/>
      <c r="C1" s="363"/>
      <c r="D1" s="363"/>
      <c r="E1" s="363"/>
      <c r="F1" s="363"/>
      <c r="G1" s="47"/>
      <c r="H1" s="343" t="s">
        <v>577</v>
      </c>
      <c r="I1" s="343"/>
      <c r="J1" s="343"/>
      <c r="K1" s="343"/>
      <c r="L1" s="343"/>
      <c r="M1" s="47"/>
      <c r="N1" s="47"/>
      <c r="O1" s="47"/>
      <c r="P1" s="47"/>
      <c r="Q1" s="47"/>
      <c r="R1" s="47"/>
      <c r="S1" s="47"/>
      <c r="T1" s="343" t="s">
        <v>577</v>
      </c>
      <c r="U1" s="343"/>
      <c r="V1" s="343"/>
      <c r="W1" s="343"/>
      <c r="X1" s="343"/>
      <c r="Y1" s="47"/>
      <c r="Z1" s="343" t="s">
        <v>577</v>
      </c>
      <c r="AA1" s="343"/>
      <c r="AB1" s="343"/>
      <c r="AC1" s="343"/>
      <c r="AD1" s="343"/>
      <c r="AE1" s="47"/>
      <c r="AF1" s="323" t="s">
        <v>578</v>
      </c>
      <c r="AG1" s="323"/>
      <c r="AH1" s="323"/>
      <c r="AI1" s="323"/>
      <c r="AJ1" s="323"/>
      <c r="AK1" s="323"/>
      <c r="AL1" s="323"/>
      <c r="AM1" s="323"/>
      <c r="AN1" s="323"/>
      <c r="AO1" s="323"/>
      <c r="AP1" s="323"/>
      <c r="AQ1" s="291"/>
      <c r="AR1" s="323" t="s">
        <v>578</v>
      </c>
      <c r="AS1" s="323"/>
      <c r="AT1" s="323"/>
      <c r="AU1" s="323"/>
      <c r="AV1" s="323"/>
      <c r="AW1" s="323"/>
      <c r="AX1" s="323"/>
      <c r="AY1" s="323"/>
      <c r="AZ1" s="323"/>
      <c r="BA1" s="323"/>
      <c r="BB1" s="323"/>
      <c r="BC1" s="291"/>
      <c r="BD1" s="323" t="s">
        <v>578</v>
      </c>
      <c r="BE1" s="323"/>
      <c r="BF1" s="323"/>
      <c r="BG1" s="323"/>
      <c r="BH1" s="323"/>
      <c r="BI1" s="323"/>
      <c r="BJ1" s="323"/>
      <c r="BK1" s="323"/>
      <c r="BL1" s="323"/>
      <c r="BM1" s="323"/>
      <c r="BN1" s="323"/>
      <c r="BO1" s="291"/>
      <c r="BP1" s="359" t="s">
        <v>577</v>
      </c>
      <c r="BQ1" s="359"/>
      <c r="BR1" s="359"/>
      <c r="BS1" s="359"/>
      <c r="BT1" s="359"/>
      <c r="BU1" s="359"/>
      <c r="BV1" s="359"/>
      <c r="BW1" s="291"/>
      <c r="BX1" s="359" t="s">
        <v>577</v>
      </c>
      <c r="BY1" s="359"/>
      <c r="BZ1" s="359"/>
      <c r="CA1" s="359"/>
      <c r="CB1" s="359"/>
      <c r="CC1" s="359"/>
      <c r="CD1" s="359"/>
      <c r="CE1" s="291"/>
      <c r="CF1" s="291"/>
      <c r="CG1" s="291"/>
      <c r="CH1" s="291"/>
      <c r="CI1" s="359" t="s">
        <v>577</v>
      </c>
      <c r="CJ1" s="359"/>
      <c r="CK1" s="359"/>
      <c r="CL1" s="359"/>
      <c r="CM1" s="359"/>
      <c r="CN1" s="359"/>
      <c r="CO1" s="359"/>
      <c r="CP1" s="291"/>
      <c r="CQ1" s="291"/>
    </row>
    <row r="2" spans="1:95" ht="17.25" customHeight="1" x14ac:dyDescent="0.3">
      <c r="A2" s="363"/>
      <c r="B2" s="363"/>
      <c r="C2" s="363"/>
      <c r="D2" s="363"/>
      <c r="E2" s="363"/>
      <c r="F2" s="363"/>
      <c r="G2" s="47"/>
      <c r="H2" s="343"/>
      <c r="I2" s="343"/>
      <c r="J2" s="343"/>
      <c r="K2" s="343"/>
      <c r="L2" s="343"/>
      <c r="M2" s="47"/>
      <c r="N2" s="47"/>
      <c r="O2" s="47"/>
      <c r="P2" s="47"/>
      <c r="Q2" s="47"/>
      <c r="R2" s="47"/>
      <c r="S2" s="47"/>
      <c r="T2" s="343"/>
      <c r="U2" s="343"/>
      <c r="V2" s="343"/>
      <c r="W2" s="343"/>
      <c r="X2" s="343"/>
      <c r="Y2" s="47"/>
      <c r="Z2" s="343"/>
      <c r="AA2" s="343"/>
      <c r="AB2" s="343"/>
      <c r="AC2" s="343"/>
      <c r="AD2" s="343"/>
      <c r="AE2" s="47"/>
      <c r="AF2" s="323"/>
      <c r="AG2" s="323"/>
      <c r="AH2" s="323"/>
      <c r="AI2" s="323"/>
      <c r="AJ2" s="323"/>
      <c r="AK2" s="323"/>
      <c r="AL2" s="323"/>
      <c r="AM2" s="323"/>
      <c r="AN2" s="323"/>
      <c r="AO2" s="323"/>
      <c r="AP2" s="323"/>
      <c r="AQ2" s="291"/>
      <c r="AR2" s="323"/>
      <c r="AS2" s="323"/>
      <c r="AT2" s="323"/>
      <c r="AU2" s="323"/>
      <c r="AV2" s="323"/>
      <c r="AW2" s="323"/>
      <c r="AX2" s="323"/>
      <c r="AY2" s="323"/>
      <c r="AZ2" s="323"/>
      <c r="BA2" s="323"/>
      <c r="BB2" s="323"/>
      <c r="BC2" s="291"/>
      <c r="BD2" s="323"/>
      <c r="BE2" s="323"/>
      <c r="BF2" s="323"/>
      <c r="BG2" s="323"/>
      <c r="BH2" s="323"/>
      <c r="BI2" s="323"/>
      <c r="BJ2" s="323"/>
      <c r="BK2" s="323"/>
      <c r="BL2" s="323"/>
      <c r="BM2" s="323"/>
      <c r="BN2" s="323"/>
      <c r="BO2" s="291"/>
      <c r="BP2" s="359"/>
      <c r="BQ2" s="359"/>
      <c r="BR2" s="359"/>
      <c r="BS2" s="359"/>
      <c r="BT2" s="359"/>
      <c r="BU2" s="359"/>
      <c r="BV2" s="359"/>
      <c r="BW2" s="291"/>
      <c r="BX2" s="359"/>
      <c r="BY2" s="359"/>
      <c r="BZ2" s="359"/>
      <c r="CA2" s="359"/>
      <c r="CB2" s="359"/>
      <c r="CC2" s="359"/>
      <c r="CD2" s="359"/>
      <c r="CE2" s="291"/>
      <c r="CF2" s="291"/>
      <c r="CG2" s="291"/>
      <c r="CH2" s="291"/>
      <c r="CI2" s="359"/>
      <c r="CJ2" s="359"/>
      <c r="CK2" s="359"/>
      <c r="CL2" s="359"/>
      <c r="CM2" s="359"/>
      <c r="CN2" s="359"/>
      <c r="CO2" s="359"/>
      <c r="CP2" s="291"/>
      <c r="CQ2" s="291"/>
    </row>
    <row r="3" spans="1:95" ht="20.25" x14ac:dyDescent="0.3">
      <c r="A3" s="343" t="s">
        <v>555</v>
      </c>
      <c r="B3" s="343"/>
      <c r="C3" s="343"/>
      <c r="D3" s="343"/>
      <c r="E3" s="343"/>
      <c r="F3" s="343"/>
      <c r="G3" s="47"/>
      <c r="H3" s="343" t="s">
        <v>140</v>
      </c>
      <c r="I3" s="362"/>
      <c r="J3" s="362"/>
      <c r="K3" s="362"/>
      <c r="L3" s="362"/>
      <c r="M3" s="47"/>
      <c r="N3" s="47"/>
      <c r="O3" s="47"/>
      <c r="P3" s="47"/>
      <c r="Q3" s="47"/>
      <c r="R3" s="47"/>
      <c r="S3" s="47"/>
      <c r="T3" s="343" t="s">
        <v>140</v>
      </c>
      <c r="U3" s="362"/>
      <c r="V3" s="362"/>
      <c r="W3" s="362"/>
      <c r="X3" s="362"/>
      <c r="Y3" s="47"/>
      <c r="Z3" s="343" t="s">
        <v>140</v>
      </c>
      <c r="AA3" s="362"/>
      <c r="AB3" s="362"/>
      <c r="AC3" s="362"/>
      <c r="AD3" s="362"/>
      <c r="AE3" s="47"/>
      <c r="AF3" s="320" t="s">
        <v>156</v>
      </c>
      <c r="AG3" s="321"/>
      <c r="AH3" s="321"/>
      <c r="AI3" s="321"/>
      <c r="AJ3" s="321"/>
      <c r="AK3" s="321"/>
      <c r="AL3" s="321"/>
      <c r="AM3" s="321"/>
      <c r="AN3" s="321"/>
      <c r="AO3" s="321"/>
      <c r="AP3" s="321"/>
      <c r="AQ3" s="291"/>
      <c r="AR3" s="320" t="s">
        <v>156</v>
      </c>
      <c r="AS3" s="321"/>
      <c r="AT3" s="321"/>
      <c r="AU3" s="321"/>
      <c r="AV3" s="321"/>
      <c r="AW3" s="321"/>
      <c r="AX3" s="321"/>
      <c r="AY3" s="321"/>
      <c r="AZ3" s="321"/>
      <c r="BA3" s="321"/>
      <c r="BB3" s="321"/>
      <c r="BC3" s="291"/>
      <c r="BD3" s="320" t="s">
        <v>156</v>
      </c>
      <c r="BE3" s="321"/>
      <c r="BF3" s="321"/>
      <c r="BG3" s="321"/>
      <c r="BH3" s="321"/>
      <c r="BI3" s="321"/>
      <c r="BJ3" s="321"/>
      <c r="BK3" s="321"/>
      <c r="BL3" s="321"/>
      <c r="BM3" s="321"/>
      <c r="BN3" s="321"/>
      <c r="BO3" s="291"/>
      <c r="BP3" s="359" t="s">
        <v>579</v>
      </c>
      <c r="BQ3" s="359"/>
      <c r="BR3" s="359"/>
      <c r="BS3" s="359"/>
      <c r="BT3" s="359"/>
      <c r="BU3" s="359"/>
      <c r="BV3" s="359"/>
      <c r="BW3" s="291"/>
      <c r="BX3" s="359" t="s">
        <v>158</v>
      </c>
      <c r="BY3" s="359"/>
      <c r="BZ3" s="359"/>
      <c r="CA3" s="359"/>
      <c r="CB3" s="359"/>
      <c r="CC3" s="359"/>
      <c r="CD3" s="359"/>
      <c r="CE3" s="291"/>
      <c r="CF3" s="291"/>
      <c r="CG3" s="291"/>
      <c r="CH3" s="291"/>
      <c r="CI3" s="343" t="s">
        <v>521</v>
      </c>
      <c r="CJ3" s="343"/>
      <c r="CK3" s="343"/>
      <c r="CL3" s="343"/>
      <c r="CM3" s="343"/>
      <c r="CN3" s="343"/>
      <c r="CO3" s="343"/>
      <c r="CP3" s="343"/>
      <c r="CQ3" s="291"/>
    </row>
    <row r="4" spans="1:95" ht="17.25" x14ac:dyDescent="0.3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291"/>
      <c r="AG4" s="291"/>
      <c r="AH4" s="291"/>
      <c r="AI4" s="291"/>
      <c r="AJ4" s="291"/>
      <c r="AK4" s="291"/>
      <c r="AL4" s="291"/>
      <c r="AM4" s="291"/>
      <c r="AN4" s="291"/>
      <c r="AO4" s="291"/>
      <c r="AP4" s="291"/>
      <c r="AQ4" s="291"/>
      <c r="AR4" s="291"/>
      <c r="AS4" s="291"/>
      <c r="AT4" s="291"/>
      <c r="AU4" s="291"/>
      <c r="AV4" s="291"/>
      <c r="AW4" s="291"/>
      <c r="AX4" s="291"/>
      <c r="AY4" s="291"/>
      <c r="AZ4" s="291"/>
      <c r="BA4" s="291"/>
      <c r="BB4" s="291"/>
      <c r="BC4" s="291"/>
      <c r="BD4" s="291"/>
      <c r="BE4" s="291"/>
      <c r="BF4" s="291"/>
      <c r="BG4" s="291"/>
      <c r="BH4" s="291"/>
      <c r="BI4" s="291"/>
      <c r="BJ4" s="291"/>
      <c r="BK4" s="291"/>
      <c r="BL4" s="291"/>
      <c r="BM4" s="291"/>
      <c r="BN4" s="291"/>
      <c r="BO4" s="291"/>
      <c r="BP4" s="291"/>
      <c r="BQ4" s="291"/>
      <c r="BR4" s="291"/>
      <c r="BS4" s="291"/>
      <c r="BT4" s="291"/>
      <c r="BU4" s="291"/>
      <c r="BV4" s="291"/>
      <c r="BW4" s="291"/>
      <c r="BX4" s="291"/>
      <c r="BY4" s="291"/>
      <c r="BZ4" s="291"/>
      <c r="CA4" s="291"/>
      <c r="CB4" s="291"/>
      <c r="CC4" s="291"/>
      <c r="CD4" s="291"/>
      <c r="CE4" s="291"/>
      <c r="CF4" s="291"/>
      <c r="CG4" s="291"/>
      <c r="CH4" s="291"/>
      <c r="CI4" s="345" t="s">
        <v>27</v>
      </c>
      <c r="CJ4" s="354" t="s">
        <v>439</v>
      </c>
      <c r="CK4" s="345" t="s">
        <v>434</v>
      </c>
      <c r="CL4" s="345" t="s">
        <v>580</v>
      </c>
      <c r="CM4" s="345" t="s">
        <v>581</v>
      </c>
      <c r="CN4" s="345" t="s">
        <v>559</v>
      </c>
      <c r="CO4" s="345" t="s">
        <v>565</v>
      </c>
      <c r="CP4" s="353" t="s">
        <v>527</v>
      </c>
      <c r="CQ4" s="291"/>
    </row>
    <row r="5" spans="1:95" ht="17.25" x14ac:dyDescent="0.3">
      <c r="A5" s="47" t="s">
        <v>582</v>
      </c>
      <c r="B5" s="47"/>
      <c r="C5" s="47"/>
      <c r="D5" s="47"/>
      <c r="E5" s="47"/>
      <c r="F5" s="47"/>
      <c r="G5" s="47"/>
      <c r="H5" s="197" t="s">
        <v>100</v>
      </c>
      <c r="I5" s="197" t="s">
        <v>27</v>
      </c>
      <c r="J5" s="197" t="s">
        <v>24</v>
      </c>
      <c r="K5" s="197" t="s">
        <v>101</v>
      </c>
      <c r="L5" s="197" t="s">
        <v>26</v>
      </c>
      <c r="M5" s="47"/>
      <c r="N5" s="197" t="s">
        <v>100</v>
      </c>
      <c r="O5" s="197" t="s">
        <v>27</v>
      </c>
      <c r="P5" s="197" t="s">
        <v>24</v>
      </c>
      <c r="Q5" s="197" t="s">
        <v>101</v>
      </c>
      <c r="R5" s="197" t="s">
        <v>26</v>
      </c>
      <c r="S5" s="47"/>
      <c r="T5" s="198"/>
      <c r="U5" s="198" t="s">
        <v>27</v>
      </c>
      <c r="V5" s="198" t="s">
        <v>24</v>
      </c>
      <c r="W5" s="198" t="s">
        <v>101</v>
      </c>
      <c r="X5" s="198" t="s">
        <v>26</v>
      </c>
      <c r="Y5" s="47"/>
      <c r="Z5" s="198"/>
      <c r="AA5" s="198" t="s">
        <v>27</v>
      </c>
      <c r="AB5" s="198" t="s">
        <v>24</v>
      </c>
      <c r="AC5" s="198" t="s">
        <v>101</v>
      </c>
      <c r="AD5" s="198" t="s">
        <v>26</v>
      </c>
      <c r="AE5" s="47"/>
      <c r="AF5" s="307" t="s">
        <v>166</v>
      </c>
      <c r="AG5" s="307"/>
      <c r="AH5" s="128"/>
      <c r="AI5" s="307" t="s">
        <v>43</v>
      </c>
      <c r="AJ5" s="307"/>
      <c r="AK5" s="124"/>
      <c r="AL5" s="307" t="s">
        <v>104</v>
      </c>
      <c r="AM5" s="307"/>
      <c r="AN5" s="124"/>
      <c r="AO5" s="307" t="s">
        <v>324</v>
      </c>
      <c r="AP5" s="307"/>
      <c r="AQ5" s="291"/>
      <c r="AR5" s="307" t="s">
        <v>257</v>
      </c>
      <c r="AS5" s="307"/>
      <c r="AT5" s="291"/>
      <c r="AU5" s="307" t="s">
        <v>48</v>
      </c>
      <c r="AV5" s="307"/>
      <c r="AW5" s="291"/>
      <c r="AX5" s="307" t="s">
        <v>34</v>
      </c>
      <c r="AY5" s="307"/>
      <c r="AZ5" s="291"/>
      <c r="BA5" s="307" t="s">
        <v>169</v>
      </c>
      <c r="BB5" s="307"/>
      <c r="BC5" s="291"/>
      <c r="BD5" s="307" t="s">
        <v>386</v>
      </c>
      <c r="BE5" s="307"/>
      <c r="BF5" s="291"/>
      <c r="BG5" s="307" t="s">
        <v>442</v>
      </c>
      <c r="BH5" s="307"/>
      <c r="BI5" s="291"/>
      <c r="BJ5" s="307" t="s">
        <v>105</v>
      </c>
      <c r="BK5" s="307"/>
      <c r="BL5" s="291"/>
      <c r="BM5" s="307" t="s">
        <v>38</v>
      </c>
      <c r="BN5" s="307"/>
      <c r="BO5" s="291"/>
      <c r="BP5" s="345" t="s">
        <v>27</v>
      </c>
      <c r="BQ5" s="351" t="s">
        <v>400</v>
      </c>
      <c r="BR5" s="348"/>
      <c r="BS5" s="349" t="s">
        <v>305</v>
      </c>
      <c r="BT5" s="350"/>
      <c r="BU5" s="351" t="s">
        <v>401</v>
      </c>
      <c r="BV5" s="352"/>
      <c r="BW5" s="291"/>
      <c r="BX5" s="63" t="s">
        <v>27</v>
      </c>
      <c r="BY5" s="113">
        <v>-1</v>
      </c>
      <c r="BZ5" s="114">
        <v>-2</v>
      </c>
      <c r="CA5" s="114">
        <v>-3</v>
      </c>
      <c r="CB5" s="114">
        <v>-4</v>
      </c>
      <c r="CC5" s="63" t="s">
        <v>27</v>
      </c>
      <c r="CD5" s="114">
        <v>-1</v>
      </c>
      <c r="CE5" s="114">
        <v>-2</v>
      </c>
      <c r="CF5" s="114">
        <v>-3</v>
      </c>
      <c r="CG5" s="114">
        <v>-4</v>
      </c>
      <c r="CH5" s="291"/>
      <c r="CI5" s="346"/>
      <c r="CJ5" s="354"/>
      <c r="CK5" s="357"/>
      <c r="CL5" s="357"/>
      <c r="CM5" s="357"/>
      <c r="CN5" s="357"/>
      <c r="CO5" s="357"/>
      <c r="CP5" s="346"/>
      <c r="CQ5" s="291"/>
    </row>
    <row r="6" spans="1:95" ht="17.25" x14ac:dyDescent="0.3">
      <c r="A6" s="47"/>
      <c r="B6" s="47"/>
      <c r="C6" s="47"/>
      <c r="D6" s="47"/>
      <c r="E6" s="47"/>
      <c r="F6" s="47"/>
      <c r="G6" s="47"/>
      <c r="H6" s="43"/>
      <c r="I6" s="67" t="s">
        <v>29</v>
      </c>
      <c r="J6" s="44"/>
      <c r="K6" s="44"/>
      <c r="L6" s="44"/>
      <c r="M6" s="47"/>
      <c r="N6" s="43"/>
      <c r="O6" s="67" t="s">
        <v>161</v>
      </c>
      <c r="P6" s="44"/>
      <c r="Q6" s="44"/>
      <c r="R6" s="44"/>
      <c r="S6" s="47"/>
      <c r="T6" s="43"/>
      <c r="U6" s="67" t="s">
        <v>445</v>
      </c>
      <c r="V6" s="44"/>
      <c r="W6" s="44"/>
      <c r="X6" s="44"/>
      <c r="Y6" s="47"/>
      <c r="Z6" s="43"/>
      <c r="AA6" s="67" t="s">
        <v>474</v>
      </c>
      <c r="AB6" s="44"/>
      <c r="AC6" s="44"/>
      <c r="AD6" s="44"/>
      <c r="AE6" s="47"/>
      <c r="AF6" s="74">
        <v>25000</v>
      </c>
      <c r="AG6" s="75"/>
      <c r="AH6" s="126"/>
      <c r="AI6" s="74">
        <v>600000</v>
      </c>
      <c r="AJ6" s="75">
        <v>145000</v>
      </c>
      <c r="AK6" s="54"/>
      <c r="AL6" s="74">
        <v>1580000</v>
      </c>
      <c r="AM6" s="75">
        <v>495689.65</v>
      </c>
      <c r="AN6" s="54"/>
      <c r="AO6" s="74">
        <v>92000</v>
      </c>
      <c r="AP6" s="75"/>
      <c r="AQ6" s="291"/>
      <c r="AR6" s="74">
        <v>150000</v>
      </c>
      <c r="AS6" s="75"/>
      <c r="AT6" s="291"/>
      <c r="AU6" s="74">
        <v>460000</v>
      </c>
      <c r="AV6" s="75">
        <v>306666.65999999997</v>
      </c>
      <c r="AW6" s="291"/>
      <c r="AX6" s="74"/>
      <c r="AY6" s="276">
        <v>793103.44</v>
      </c>
      <c r="AZ6" s="291"/>
      <c r="BA6" s="74"/>
      <c r="BB6" s="75">
        <v>63448.28</v>
      </c>
      <c r="BC6" s="291"/>
      <c r="BD6" s="74">
        <v>153333.32999999999</v>
      </c>
      <c r="BE6" s="75">
        <v>306666.65999999997</v>
      </c>
      <c r="BF6" s="291"/>
      <c r="BG6" s="74">
        <v>60000</v>
      </c>
      <c r="BH6" s="75"/>
      <c r="BI6" s="291"/>
      <c r="BJ6" s="74"/>
      <c r="BK6" s="75">
        <v>60000</v>
      </c>
      <c r="BL6" s="291"/>
      <c r="BM6" s="74">
        <v>153333.32999999999</v>
      </c>
      <c r="BN6" s="276">
        <v>153333.32999999999</v>
      </c>
      <c r="BO6" s="291"/>
      <c r="BP6" s="346"/>
      <c r="BQ6" s="277" t="s">
        <v>406</v>
      </c>
      <c r="BR6" s="216" t="s">
        <v>407</v>
      </c>
      <c r="BS6" s="217" t="s">
        <v>406</v>
      </c>
      <c r="BT6" s="280" t="s">
        <v>407</v>
      </c>
      <c r="BU6" s="217" t="s">
        <v>406</v>
      </c>
      <c r="BV6" s="217" t="s">
        <v>407</v>
      </c>
      <c r="BW6" s="291"/>
      <c r="BX6" s="68" t="s">
        <v>35</v>
      </c>
      <c r="BY6" s="75"/>
      <c r="BZ6" s="69"/>
      <c r="CA6" s="71"/>
      <c r="CB6" s="160"/>
      <c r="CC6" s="68" t="s">
        <v>36</v>
      </c>
      <c r="CD6" s="69"/>
      <c r="CE6" s="160"/>
      <c r="CF6" s="69"/>
      <c r="CG6" s="71"/>
      <c r="CH6" s="291"/>
      <c r="CI6" s="43" t="s">
        <v>529</v>
      </c>
      <c r="CJ6" s="266">
        <v>985300</v>
      </c>
      <c r="CK6" s="44">
        <v>-567200</v>
      </c>
      <c r="CL6" s="44">
        <v>350800</v>
      </c>
      <c r="CM6" s="44">
        <v>1718100</v>
      </c>
      <c r="CN6" s="44"/>
      <c r="CO6" s="44"/>
      <c r="CP6" s="267">
        <v>2487000</v>
      </c>
      <c r="CQ6" s="291"/>
    </row>
    <row r="7" spans="1:95" ht="17.25" x14ac:dyDescent="0.3">
      <c r="A7" s="47" t="s">
        <v>409</v>
      </c>
      <c r="B7" s="271">
        <v>25000</v>
      </c>
      <c r="C7" s="100"/>
      <c r="D7" s="47"/>
      <c r="E7" s="47"/>
      <c r="F7" s="47"/>
      <c r="G7" s="47"/>
      <c r="H7" s="43"/>
      <c r="I7" s="43" t="s">
        <v>166</v>
      </c>
      <c r="J7" s="44"/>
      <c r="K7" s="44">
        <v>25000</v>
      </c>
      <c r="L7" s="44"/>
      <c r="M7" s="47"/>
      <c r="N7" s="43"/>
      <c r="O7" s="43" t="s">
        <v>43</v>
      </c>
      <c r="P7" s="44"/>
      <c r="Q7" s="44">
        <v>460000</v>
      </c>
      <c r="R7" s="44"/>
      <c r="S7" s="47"/>
      <c r="T7" s="43"/>
      <c r="U7" s="260" t="s">
        <v>174</v>
      </c>
      <c r="V7" s="44"/>
      <c r="W7" s="44">
        <f>SUM(V8:V11)</f>
        <v>49075</v>
      </c>
      <c r="X7" s="44"/>
      <c r="Y7" s="47"/>
      <c r="Z7" s="43"/>
      <c r="AA7" s="260" t="s">
        <v>92</v>
      </c>
      <c r="AB7" s="44"/>
      <c r="AC7" s="44">
        <v>2250000</v>
      </c>
      <c r="AD7" s="44"/>
      <c r="AE7" s="47"/>
      <c r="AF7" s="74"/>
      <c r="AG7" s="81"/>
      <c r="AH7" s="126"/>
      <c r="AI7" s="74">
        <v>460000</v>
      </c>
      <c r="AJ7" s="81">
        <v>40600</v>
      </c>
      <c r="AK7" s="54"/>
      <c r="AL7" s="74">
        <v>250000</v>
      </c>
      <c r="AM7" s="81"/>
      <c r="AN7" s="54"/>
      <c r="AO7" s="74"/>
      <c r="AP7" s="81"/>
      <c r="AQ7" s="291"/>
      <c r="AR7" s="74"/>
      <c r="AS7" s="81"/>
      <c r="AT7" s="291"/>
      <c r="AU7" s="74"/>
      <c r="AV7" s="81"/>
      <c r="AW7" s="291"/>
      <c r="AX7" s="74"/>
      <c r="AY7" s="81"/>
      <c r="AZ7" s="291"/>
      <c r="BA7" s="74"/>
      <c r="BB7" s="81">
        <v>9600</v>
      </c>
      <c r="BC7" s="291"/>
      <c r="BD7" s="74"/>
      <c r="BE7" s="81"/>
      <c r="BF7" s="291"/>
      <c r="BG7" s="74"/>
      <c r="BH7" s="81"/>
      <c r="BI7" s="291"/>
      <c r="BJ7" s="74"/>
      <c r="BK7" s="81"/>
      <c r="BL7" s="291"/>
      <c r="BM7" s="74"/>
      <c r="BN7" s="81"/>
      <c r="BO7" s="291"/>
      <c r="BP7" s="226" t="s">
        <v>166</v>
      </c>
      <c r="BQ7" s="100">
        <v>25000</v>
      </c>
      <c r="BR7" s="279"/>
      <c r="BS7" s="279"/>
      <c r="BT7" s="100"/>
      <c r="BU7" s="213">
        <v>25000</v>
      </c>
      <c r="BV7" s="213"/>
      <c r="BW7" s="291"/>
      <c r="BX7" s="76" t="s">
        <v>39</v>
      </c>
      <c r="BY7" s="81"/>
      <c r="BZ7" s="77"/>
      <c r="CA7" s="79"/>
      <c r="CB7" s="109"/>
      <c r="CC7" s="166" t="s">
        <v>40</v>
      </c>
      <c r="CD7" s="81"/>
      <c r="CE7" s="190"/>
      <c r="CF7" s="190"/>
      <c r="CG7" s="285"/>
      <c r="CH7" s="248"/>
      <c r="CI7" s="43" t="s">
        <v>538</v>
      </c>
      <c r="CJ7" s="44"/>
      <c r="CK7" s="44"/>
      <c r="CL7" s="44"/>
      <c r="CM7" s="44">
        <v>-85905</v>
      </c>
      <c r="CN7" s="44">
        <v>85905</v>
      </c>
      <c r="CO7" s="44"/>
      <c r="CP7" s="267"/>
      <c r="CQ7" s="291"/>
    </row>
    <row r="8" spans="1:95" ht="17.25" x14ac:dyDescent="0.3">
      <c r="A8" s="47" t="s">
        <v>411</v>
      </c>
      <c r="B8" s="271">
        <v>600000</v>
      </c>
      <c r="C8" s="100"/>
      <c r="D8" s="47"/>
      <c r="E8" s="47"/>
      <c r="F8" s="47"/>
      <c r="G8" s="47"/>
      <c r="H8" s="43"/>
      <c r="I8" s="43" t="s">
        <v>43</v>
      </c>
      <c r="J8" s="44"/>
      <c r="K8" s="44">
        <v>600000</v>
      </c>
      <c r="L8" s="44"/>
      <c r="M8" s="47"/>
      <c r="N8" s="43"/>
      <c r="O8" s="43" t="s">
        <v>48</v>
      </c>
      <c r="P8" s="44"/>
      <c r="Q8" s="44">
        <v>460000</v>
      </c>
      <c r="R8" s="44"/>
      <c r="S8" s="47"/>
      <c r="T8" s="43"/>
      <c r="U8" s="260" t="s">
        <v>583</v>
      </c>
      <c r="V8" s="44">
        <v>9200</v>
      </c>
      <c r="W8" s="44"/>
      <c r="X8" s="44"/>
      <c r="Y8" s="47"/>
      <c r="Z8" s="43"/>
      <c r="AA8" s="260" t="s">
        <v>229</v>
      </c>
      <c r="AB8" s="44"/>
      <c r="AC8" s="44">
        <v>2250000</v>
      </c>
      <c r="AD8" s="44"/>
      <c r="AE8" s="47"/>
      <c r="AF8" s="74"/>
      <c r="AG8" s="81"/>
      <c r="AH8" s="126"/>
      <c r="AI8" s="74">
        <v>69600</v>
      </c>
      <c r="AJ8" s="81">
        <v>34800</v>
      </c>
      <c r="AK8" s="54"/>
      <c r="AL8" s="74"/>
      <c r="AM8" s="81"/>
      <c r="AN8" s="54"/>
      <c r="AO8" s="74"/>
      <c r="AP8" s="81"/>
      <c r="AQ8" s="291"/>
      <c r="AR8" s="74"/>
      <c r="AS8" s="81"/>
      <c r="AT8" s="291"/>
      <c r="AU8" s="74"/>
      <c r="AV8" s="81"/>
      <c r="AW8" s="291"/>
      <c r="AX8" s="74"/>
      <c r="AY8" s="81"/>
      <c r="AZ8" s="291"/>
      <c r="BA8" s="74"/>
      <c r="BB8" s="81"/>
      <c r="BC8" s="291"/>
      <c r="BD8" s="74"/>
      <c r="BE8" s="81"/>
      <c r="BF8" s="291"/>
      <c r="BG8" s="74"/>
      <c r="BH8" s="81"/>
      <c r="BI8" s="291"/>
      <c r="BJ8" s="74"/>
      <c r="BK8" s="81"/>
      <c r="BL8" s="291"/>
      <c r="BM8" s="74"/>
      <c r="BN8" s="81"/>
      <c r="BO8" s="291"/>
      <c r="BP8" s="226" t="s">
        <v>92</v>
      </c>
      <c r="BQ8" s="100">
        <v>3380200</v>
      </c>
      <c r="BR8" s="213"/>
      <c r="BS8" s="213"/>
      <c r="BT8" s="100"/>
      <c r="BU8" s="213">
        <v>3380200</v>
      </c>
      <c r="BV8" s="213"/>
      <c r="BW8" s="291"/>
      <c r="BX8" s="82" t="s">
        <v>160</v>
      </c>
      <c r="BY8" s="211"/>
      <c r="BZ8" s="214">
        <v>25000</v>
      </c>
      <c r="CA8" s="291"/>
      <c r="CB8" s="215"/>
      <c r="CC8" s="144" t="s">
        <v>211</v>
      </c>
      <c r="CD8" s="211"/>
      <c r="CE8" s="214">
        <v>160394.72</v>
      </c>
      <c r="CF8" s="282"/>
      <c r="CG8" s="214"/>
      <c r="CH8" s="248"/>
      <c r="CI8" s="43" t="s">
        <v>584</v>
      </c>
      <c r="CJ8" s="44"/>
      <c r="CK8" s="44"/>
      <c r="CL8" s="44"/>
      <c r="CM8" s="44">
        <v>100000</v>
      </c>
      <c r="CN8" s="44"/>
      <c r="CO8" s="44"/>
      <c r="CP8" s="267">
        <v>100000</v>
      </c>
      <c r="CQ8" s="291"/>
    </row>
    <row r="9" spans="1:95" ht="17.25" x14ac:dyDescent="0.3">
      <c r="A9" s="47" t="s">
        <v>414</v>
      </c>
      <c r="B9" s="271">
        <v>1580000</v>
      </c>
      <c r="C9" s="100"/>
      <c r="D9" s="47"/>
      <c r="E9" s="47"/>
      <c r="F9" s="47"/>
      <c r="G9" s="47"/>
      <c r="H9" s="43"/>
      <c r="I9" s="43" t="s">
        <v>104</v>
      </c>
      <c r="J9" s="44"/>
      <c r="K9" s="44">
        <v>1580000</v>
      </c>
      <c r="L9" s="44"/>
      <c r="M9" s="47"/>
      <c r="N9" s="43"/>
      <c r="O9" s="67" t="s">
        <v>34</v>
      </c>
      <c r="P9" s="44"/>
      <c r="Q9" s="44"/>
      <c r="R9" s="44">
        <v>793103.44</v>
      </c>
      <c r="S9" s="47"/>
      <c r="T9" s="43"/>
      <c r="U9" s="260" t="s">
        <v>585</v>
      </c>
      <c r="V9" s="44">
        <v>25000</v>
      </c>
      <c r="W9" s="44"/>
      <c r="X9" s="44"/>
      <c r="Y9" s="47"/>
      <c r="Z9" s="43"/>
      <c r="AA9" s="67" t="s">
        <v>32</v>
      </c>
      <c r="AB9" s="44"/>
      <c r="AC9" s="44"/>
      <c r="AD9" s="44">
        <f>SUM(AC7:AC8)</f>
        <v>4500000</v>
      </c>
      <c r="AE9" s="47"/>
      <c r="AF9" s="74"/>
      <c r="AG9" s="81"/>
      <c r="AH9" s="126"/>
      <c r="AI9" s="74">
        <v>50000</v>
      </c>
      <c r="AJ9" s="81">
        <v>30000</v>
      </c>
      <c r="AK9" s="54"/>
      <c r="AL9" s="74"/>
      <c r="AM9" s="81"/>
      <c r="AN9" s="54"/>
      <c r="AO9" s="74"/>
      <c r="AP9" s="81"/>
      <c r="AQ9" s="291"/>
      <c r="AR9" s="74"/>
      <c r="AS9" s="81"/>
      <c r="AT9" s="291"/>
      <c r="AU9" s="74"/>
      <c r="AV9" s="81"/>
      <c r="AW9" s="291"/>
      <c r="AX9" s="74"/>
      <c r="AY9" s="81"/>
      <c r="AZ9" s="291"/>
      <c r="BA9" s="74"/>
      <c r="BB9" s="81"/>
      <c r="BC9" s="291"/>
      <c r="BD9" s="74"/>
      <c r="BE9" s="81"/>
      <c r="BF9" s="291"/>
      <c r="BG9" s="74"/>
      <c r="BH9" s="81"/>
      <c r="BI9" s="291"/>
      <c r="BJ9" s="74"/>
      <c r="BK9" s="81"/>
      <c r="BL9" s="291"/>
      <c r="BM9" s="74"/>
      <c r="BN9" s="81"/>
      <c r="BO9" s="291"/>
      <c r="BP9" s="226" t="s">
        <v>413</v>
      </c>
      <c r="BQ9" s="100">
        <v>48429.3</v>
      </c>
      <c r="BR9" s="213"/>
      <c r="BS9" s="213"/>
      <c r="BT9" s="100"/>
      <c r="BU9" s="213">
        <v>48429.3</v>
      </c>
      <c r="BV9" s="213"/>
      <c r="BW9" s="291"/>
      <c r="BX9" s="82" t="s">
        <v>43</v>
      </c>
      <c r="BY9" s="211"/>
      <c r="BZ9" s="214">
        <v>3380200</v>
      </c>
      <c r="CA9" s="291"/>
      <c r="CB9" s="215"/>
      <c r="CC9" s="82" t="s">
        <v>410</v>
      </c>
      <c r="CD9" s="211"/>
      <c r="CE9" s="214">
        <v>152250</v>
      </c>
      <c r="CF9" s="282"/>
      <c r="CG9" s="214"/>
      <c r="CH9" s="248"/>
      <c r="CI9" s="43" t="s">
        <v>586</v>
      </c>
      <c r="CJ9" s="44"/>
      <c r="CK9" s="44">
        <v>28360</v>
      </c>
      <c r="CL9" s="44"/>
      <c r="CM9" s="44">
        <v>-28360</v>
      </c>
      <c r="CN9" s="44"/>
      <c r="CO9" s="44"/>
      <c r="CP9" s="267"/>
      <c r="CQ9" s="291"/>
    </row>
    <row r="10" spans="1:95" ht="17.25" x14ac:dyDescent="0.3">
      <c r="A10" s="47" t="s">
        <v>417</v>
      </c>
      <c r="B10" s="271">
        <v>92000</v>
      </c>
      <c r="C10" s="100"/>
      <c r="D10" s="47"/>
      <c r="E10" s="47"/>
      <c r="F10" s="47"/>
      <c r="G10" s="47"/>
      <c r="H10" s="43"/>
      <c r="I10" s="43" t="s">
        <v>324</v>
      </c>
      <c r="J10" s="44"/>
      <c r="K10" s="44">
        <v>92000</v>
      </c>
      <c r="L10" s="44"/>
      <c r="M10" s="47"/>
      <c r="N10" s="43"/>
      <c r="O10" s="67" t="s">
        <v>587</v>
      </c>
      <c r="P10" s="44"/>
      <c r="Q10" s="44"/>
      <c r="R10" s="44">
        <v>63448.28</v>
      </c>
      <c r="S10" s="47"/>
      <c r="T10" s="43"/>
      <c r="U10" s="260" t="s">
        <v>588</v>
      </c>
      <c r="V10" s="44">
        <v>5500</v>
      </c>
      <c r="W10" s="44"/>
      <c r="X10" s="44"/>
      <c r="Y10" s="47"/>
      <c r="Z10" s="43"/>
      <c r="AA10" s="260" t="s">
        <v>589</v>
      </c>
      <c r="AB10" s="44"/>
      <c r="AC10" s="44"/>
      <c r="AD10" s="44"/>
      <c r="AE10" s="47"/>
      <c r="AF10" s="74"/>
      <c r="AG10" s="81"/>
      <c r="AH10" s="126"/>
      <c r="AI10" s="74">
        <v>276000</v>
      </c>
      <c r="AJ10" s="81">
        <v>25000</v>
      </c>
      <c r="AK10" s="54"/>
      <c r="AL10" s="74"/>
      <c r="AM10" s="81"/>
      <c r="AN10" s="54"/>
      <c r="AO10" s="74"/>
      <c r="AP10" s="81"/>
      <c r="AQ10" s="291"/>
      <c r="AR10" s="74"/>
      <c r="AS10" s="81"/>
      <c r="AT10" s="291"/>
      <c r="AU10" s="74"/>
      <c r="AV10" s="81"/>
      <c r="AW10" s="291"/>
      <c r="AX10" s="74"/>
      <c r="AY10" s="81"/>
      <c r="AZ10" s="291"/>
      <c r="BA10" s="74"/>
      <c r="BB10" s="81"/>
      <c r="BC10" s="291"/>
      <c r="BD10" s="74"/>
      <c r="BE10" s="81"/>
      <c r="BF10" s="291"/>
      <c r="BG10" s="74"/>
      <c r="BH10" s="81"/>
      <c r="BI10" s="291"/>
      <c r="BJ10" s="74"/>
      <c r="BK10" s="81"/>
      <c r="BL10" s="291"/>
      <c r="BM10" s="74"/>
      <c r="BN10" s="81"/>
      <c r="BO10" s="291"/>
      <c r="BP10" s="226" t="s">
        <v>241</v>
      </c>
      <c r="BQ10" s="100">
        <v>25000</v>
      </c>
      <c r="BR10" s="213"/>
      <c r="BS10" s="213"/>
      <c r="BT10" s="100"/>
      <c r="BU10" s="213">
        <v>25000</v>
      </c>
      <c r="BV10" s="213"/>
      <c r="BW10" s="291"/>
      <c r="BX10" s="86" t="s">
        <v>413</v>
      </c>
      <c r="BY10" s="211"/>
      <c r="BZ10" s="214">
        <v>48429.3</v>
      </c>
      <c r="CA10" s="291"/>
      <c r="CB10" s="215"/>
      <c r="CC10" s="82" t="s">
        <v>210</v>
      </c>
      <c r="CD10" s="211"/>
      <c r="CE10" s="214">
        <v>1409.72</v>
      </c>
      <c r="CF10" s="282"/>
      <c r="CG10" s="214"/>
      <c r="CH10" s="248"/>
      <c r="CI10" s="43" t="s">
        <v>590</v>
      </c>
      <c r="CJ10" s="44">
        <v>-492650</v>
      </c>
      <c r="CK10" s="44"/>
      <c r="CL10" s="44"/>
      <c r="CM10" s="44">
        <v>492650</v>
      </c>
      <c r="CN10" s="44"/>
      <c r="CO10" s="44"/>
      <c r="CP10" s="267"/>
      <c r="CQ10" s="291"/>
    </row>
    <row r="11" spans="1:95" ht="17.25" x14ac:dyDescent="0.3">
      <c r="A11" s="47" t="s">
        <v>420</v>
      </c>
      <c r="B11" s="271">
        <v>55000</v>
      </c>
      <c r="C11" s="100"/>
      <c r="D11" s="47"/>
      <c r="E11" s="47"/>
      <c r="F11" s="47"/>
      <c r="G11" s="47"/>
      <c r="H11" s="43"/>
      <c r="I11" s="43" t="s">
        <v>469</v>
      </c>
      <c r="J11" s="44"/>
      <c r="K11" s="44">
        <v>55000</v>
      </c>
      <c r="L11" s="44"/>
      <c r="M11" s="47"/>
      <c r="N11" s="43"/>
      <c r="O11" s="67" t="s">
        <v>57</v>
      </c>
      <c r="P11" s="44"/>
      <c r="Q11" s="44"/>
      <c r="R11" s="44">
        <v>63448.28</v>
      </c>
      <c r="S11" s="47"/>
      <c r="T11" s="43"/>
      <c r="U11" s="260" t="s">
        <v>591</v>
      </c>
      <c r="V11" s="44">
        <v>9375</v>
      </c>
      <c r="W11" s="44"/>
      <c r="X11" s="44"/>
      <c r="Y11" s="47"/>
      <c r="Z11" s="43"/>
      <c r="AA11" s="67" t="s">
        <v>592</v>
      </c>
      <c r="AB11" s="44"/>
      <c r="AC11" s="44"/>
      <c r="AD11" s="44"/>
      <c r="AE11" s="47"/>
      <c r="AF11" s="74"/>
      <c r="AG11" s="81"/>
      <c r="AH11" s="126"/>
      <c r="AI11" s="74">
        <v>2250000</v>
      </c>
      <c r="AJ11" s="81">
        <v>161000</v>
      </c>
      <c r="AK11" s="54"/>
      <c r="AL11" s="74"/>
      <c r="AM11" s="81"/>
      <c r="AN11" s="54"/>
      <c r="AO11" s="74"/>
      <c r="AP11" s="81"/>
      <c r="AQ11" s="291"/>
      <c r="AR11" s="74"/>
      <c r="AS11" s="81"/>
      <c r="AT11" s="291"/>
      <c r="AU11" s="74"/>
      <c r="AV11" s="81"/>
      <c r="AW11" s="291"/>
      <c r="AX11" s="74"/>
      <c r="AY11" s="81"/>
      <c r="AZ11" s="291"/>
      <c r="BA11" s="74"/>
      <c r="BB11" s="81"/>
      <c r="BC11" s="291"/>
      <c r="BD11" s="74"/>
      <c r="BE11" s="81"/>
      <c r="BF11" s="291"/>
      <c r="BG11" s="74"/>
      <c r="BH11" s="81"/>
      <c r="BI11" s="291"/>
      <c r="BJ11" s="74"/>
      <c r="BK11" s="81"/>
      <c r="BL11" s="291"/>
      <c r="BM11" s="74"/>
      <c r="BN11" s="81"/>
      <c r="BO11" s="291"/>
      <c r="BP11" s="226" t="s">
        <v>104</v>
      </c>
      <c r="BQ11" s="100">
        <v>1334310.3500000001</v>
      </c>
      <c r="BR11" s="213"/>
      <c r="BS11" s="213"/>
      <c r="BT11" s="100"/>
      <c r="BU11" s="213">
        <v>1334310.3500000001</v>
      </c>
      <c r="BV11" s="213"/>
      <c r="BW11" s="291"/>
      <c r="BX11" s="82" t="s">
        <v>241</v>
      </c>
      <c r="BY11" s="211"/>
      <c r="BZ11" s="214">
        <v>25000</v>
      </c>
      <c r="CA11" s="291"/>
      <c r="CB11" s="215"/>
      <c r="CC11" s="82" t="s">
        <v>201</v>
      </c>
      <c r="CD11" s="211"/>
      <c r="CE11" s="214">
        <v>29550</v>
      </c>
      <c r="CF11" s="282"/>
      <c r="CG11" s="214"/>
      <c r="CH11" s="248"/>
      <c r="CI11" s="43" t="s">
        <v>593</v>
      </c>
      <c r="CJ11" s="44"/>
      <c r="CK11" s="44"/>
      <c r="CL11" s="44"/>
      <c r="CM11" s="44">
        <v>-50000</v>
      </c>
      <c r="CN11" s="44"/>
      <c r="CO11" s="44"/>
      <c r="CP11" s="267">
        <v>-50000</v>
      </c>
      <c r="CQ11" s="291"/>
    </row>
    <row r="12" spans="1:95" ht="17.25" x14ac:dyDescent="0.3">
      <c r="A12" s="47" t="s">
        <v>594</v>
      </c>
      <c r="B12" s="271">
        <v>135000</v>
      </c>
      <c r="C12" s="100"/>
      <c r="D12" s="47"/>
      <c r="E12" s="47"/>
      <c r="F12" s="47"/>
      <c r="G12" s="47"/>
      <c r="H12" s="43"/>
      <c r="I12" s="43" t="s">
        <v>278</v>
      </c>
      <c r="J12" s="44"/>
      <c r="K12" s="44">
        <v>135000</v>
      </c>
      <c r="L12" s="44"/>
      <c r="M12" s="47"/>
      <c r="N12" s="43"/>
      <c r="O12" s="43" t="s">
        <v>466</v>
      </c>
      <c r="P12" s="44"/>
      <c r="Q12" s="44"/>
      <c r="R12" s="44"/>
      <c r="S12" s="47"/>
      <c r="T12" s="43"/>
      <c r="U12" s="67" t="s">
        <v>595</v>
      </c>
      <c r="V12" s="44"/>
      <c r="W12" s="44"/>
      <c r="X12" s="44">
        <v>9200</v>
      </c>
      <c r="Y12" s="47"/>
      <c r="Z12" s="43"/>
      <c r="AA12" s="260" t="s">
        <v>92</v>
      </c>
      <c r="AB12" s="44"/>
      <c r="AC12" s="44">
        <f>SUM(AD13:AD14)</f>
        <v>161000</v>
      </c>
      <c r="AD12" s="44"/>
      <c r="AE12" s="47"/>
      <c r="AF12" s="74"/>
      <c r="AG12" s="81"/>
      <c r="AH12" s="126"/>
      <c r="AI12" s="74">
        <v>161000</v>
      </c>
      <c r="AJ12" s="81">
        <v>50000</v>
      </c>
      <c r="AK12" s="54"/>
      <c r="AL12" s="74"/>
      <c r="AM12" s="81"/>
      <c r="AN12" s="54"/>
      <c r="AO12" s="74"/>
      <c r="AP12" s="81"/>
      <c r="AQ12" s="291"/>
      <c r="AR12" s="74"/>
      <c r="AS12" s="81"/>
      <c r="AT12" s="291"/>
      <c r="AU12" s="74"/>
      <c r="AV12" s="81"/>
      <c r="AW12" s="291"/>
      <c r="AX12" s="74"/>
      <c r="AY12" s="81"/>
      <c r="AZ12" s="291"/>
      <c r="BA12" s="74"/>
      <c r="BB12" s="81"/>
      <c r="BC12" s="291"/>
      <c r="BD12" s="74"/>
      <c r="BE12" s="81"/>
      <c r="BF12" s="291"/>
      <c r="BG12" s="74"/>
      <c r="BH12" s="81"/>
      <c r="BI12" s="291"/>
      <c r="BJ12" s="74"/>
      <c r="BK12" s="81"/>
      <c r="BL12" s="291"/>
      <c r="BM12" s="74"/>
      <c r="BN12" s="81"/>
      <c r="BO12" s="291"/>
      <c r="BP12" s="226" t="s">
        <v>48</v>
      </c>
      <c r="BQ12" s="100">
        <v>153333.34</v>
      </c>
      <c r="BR12" s="213"/>
      <c r="BS12" s="213"/>
      <c r="BT12" s="100"/>
      <c r="BU12" s="213">
        <v>153333.34</v>
      </c>
      <c r="BV12" s="213"/>
      <c r="BW12" s="291"/>
      <c r="BX12" s="82" t="s">
        <v>31</v>
      </c>
      <c r="BY12" s="211"/>
      <c r="BZ12" s="214">
        <v>1334310.3500000001</v>
      </c>
      <c r="CA12" s="248"/>
      <c r="CB12" s="215"/>
      <c r="CC12" s="144" t="s">
        <v>204</v>
      </c>
      <c r="CD12" s="211"/>
      <c r="CE12" s="214">
        <v>5000</v>
      </c>
      <c r="CF12" s="282"/>
      <c r="CG12" s="214"/>
      <c r="CH12" s="248"/>
      <c r="CI12" s="43" t="s">
        <v>596</v>
      </c>
      <c r="CJ12" s="44"/>
      <c r="CK12" s="44"/>
      <c r="CL12" s="44"/>
      <c r="CM12" s="44">
        <v>4500000</v>
      </c>
      <c r="CN12" s="44"/>
      <c r="CO12" s="44"/>
      <c r="CP12" s="267">
        <v>4500000</v>
      </c>
      <c r="CQ12" s="291"/>
    </row>
    <row r="13" spans="1:95" ht="17.25" x14ac:dyDescent="0.3">
      <c r="A13" s="47" t="s">
        <v>425</v>
      </c>
      <c r="B13" s="100"/>
      <c r="C13" s="100">
        <v>985300</v>
      </c>
      <c r="D13" s="47"/>
      <c r="E13" s="47"/>
      <c r="F13" s="47"/>
      <c r="G13" s="47"/>
      <c r="H13" s="43"/>
      <c r="I13" s="67" t="s">
        <v>597</v>
      </c>
      <c r="J13" s="44"/>
      <c r="K13" s="44"/>
      <c r="L13" s="44">
        <v>985300</v>
      </c>
      <c r="M13" s="47"/>
      <c r="N13" s="43"/>
      <c r="O13" s="67" t="s">
        <v>456</v>
      </c>
      <c r="P13" s="44"/>
      <c r="Q13" s="44"/>
      <c r="R13" s="44"/>
      <c r="S13" s="47"/>
      <c r="T13" s="43"/>
      <c r="U13" s="67" t="s">
        <v>598</v>
      </c>
      <c r="V13" s="44"/>
      <c r="W13" s="44"/>
      <c r="X13" s="44">
        <v>25000</v>
      </c>
      <c r="Y13" s="47"/>
      <c r="Z13" s="43"/>
      <c r="AA13" s="67" t="s">
        <v>38</v>
      </c>
      <c r="AB13" s="44"/>
      <c r="AC13" s="44"/>
      <c r="AD13" s="44">
        <v>153333.32999999999</v>
      </c>
      <c r="AE13" s="47"/>
      <c r="AF13" s="92">
        <f>SUM(AF6:AF12)</f>
        <v>25000</v>
      </c>
      <c r="AG13" s="93"/>
      <c r="AH13" s="126"/>
      <c r="AI13" s="261">
        <f>SUM(AI6:AI12)</f>
        <v>3866600</v>
      </c>
      <c r="AJ13" s="274">
        <f>SUM(AJ6:AJ12)</f>
        <v>486400</v>
      </c>
      <c r="AK13" s="54"/>
      <c r="AL13" s="261">
        <f>SUM(AL6:AL12)</f>
        <v>1830000</v>
      </c>
      <c r="AM13" s="274">
        <f>SUM(AM6:AM12)</f>
        <v>495689.65</v>
      </c>
      <c r="AN13" s="54"/>
      <c r="AO13" s="92">
        <f>SUM(AO6:AO12)</f>
        <v>92000</v>
      </c>
      <c r="AP13" s="93"/>
      <c r="AQ13" s="291"/>
      <c r="AR13" s="92">
        <f>SUM(AR6:AR12)</f>
        <v>150000</v>
      </c>
      <c r="AS13" s="93"/>
      <c r="AT13" s="291"/>
      <c r="AU13" s="261">
        <f>SUM(AU6:AU12)</f>
        <v>460000</v>
      </c>
      <c r="AV13" s="274">
        <f>SUM(AV6:AV12)</f>
        <v>306666.65999999997</v>
      </c>
      <c r="AW13" s="291"/>
      <c r="AX13" s="92">
        <v>793103.44</v>
      </c>
      <c r="AY13" s="93">
        <f>SUM(AY6:AY12)</f>
        <v>793103.44</v>
      </c>
      <c r="AZ13" s="291"/>
      <c r="BA13" s="71"/>
      <c r="BB13" s="93">
        <f>SUM(BB6:BB12)</f>
        <v>73048.28</v>
      </c>
      <c r="BC13" s="291"/>
      <c r="BD13" s="71">
        <f>SUM(BD6:BD12)</f>
        <v>153333.32999999999</v>
      </c>
      <c r="BE13" s="93">
        <f>SUM(BE6:BE12)</f>
        <v>306666.65999999997</v>
      </c>
      <c r="BF13" s="291"/>
      <c r="BG13" s="92">
        <f>SUM(BG6:BG12)</f>
        <v>60000</v>
      </c>
      <c r="BH13" s="93"/>
      <c r="BI13" s="291"/>
      <c r="BJ13" s="71"/>
      <c r="BK13" s="93">
        <f>SUM(BK6:BK12)</f>
        <v>60000</v>
      </c>
      <c r="BL13" s="291"/>
      <c r="BM13" s="92">
        <f>SUM(BM6:BM12)</f>
        <v>153333.32999999999</v>
      </c>
      <c r="BN13" s="93">
        <f>SUM(BN6:BN12)</f>
        <v>153333.32999999999</v>
      </c>
      <c r="BO13" s="291"/>
      <c r="BP13" s="226" t="s">
        <v>393</v>
      </c>
      <c r="BQ13" s="100"/>
      <c r="BR13" s="213">
        <v>3965.52</v>
      </c>
      <c r="BS13" s="213"/>
      <c r="BT13" s="100"/>
      <c r="BU13" s="213"/>
      <c r="BV13" s="213">
        <v>3965.52</v>
      </c>
      <c r="BW13" s="291"/>
      <c r="BX13" s="82" t="s">
        <v>48</v>
      </c>
      <c r="BY13" s="282">
        <v>154333.34</v>
      </c>
      <c r="BZ13" s="214"/>
      <c r="CA13" s="248"/>
      <c r="CB13" s="215"/>
      <c r="CC13" s="82" t="s">
        <v>169</v>
      </c>
      <c r="CD13" s="211"/>
      <c r="CE13" s="214">
        <v>73048.28</v>
      </c>
      <c r="CF13" s="282"/>
      <c r="CG13" s="214"/>
      <c r="CH13" s="248"/>
      <c r="CI13" s="286" t="s">
        <v>599</v>
      </c>
      <c r="CJ13" s="287"/>
      <c r="CK13" s="287"/>
      <c r="CL13" s="287"/>
      <c r="CM13" s="287"/>
      <c r="CN13" s="287"/>
      <c r="CO13" s="44">
        <v>143035.91</v>
      </c>
      <c r="CP13" s="267">
        <v>143035.91</v>
      </c>
      <c r="CQ13" s="291"/>
    </row>
    <row r="14" spans="1:95" ht="19.5" thickBot="1" x14ac:dyDescent="0.35">
      <c r="A14" s="47" t="s">
        <v>600</v>
      </c>
      <c r="B14" s="100"/>
      <c r="C14" s="100">
        <v>-567200</v>
      </c>
      <c r="D14" s="47"/>
      <c r="E14" s="47"/>
      <c r="F14" s="47"/>
      <c r="G14" s="47"/>
      <c r="H14" s="43"/>
      <c r="I14" s="67" t="s">
        <v>601</v>
      </c>
      <c r="J14" s="44"/>
      <c r="K14" s="44"/>
      <c r="L14" s="44">
        <v>-567200</v>
      </c>
      <c r="M14" s="47"/>
      <c r="N14" s="43"/>
      <c r="O14" s="67" t="s">
        <v>602</v>
      </c>
      <c r="P14" s="44"/>
      <c r="Q14" s="44">
        <v>495689.65</v>
      </c>
      <c r="R14" s="44"/>
      <c r="S14" s="47"/>
      <c r="T14" s="43"/>
      <c r="U14" s="67" t="s">
        <v>603</v>
      </c>
      <c r="V14" s="44"/>
      <c r="W14" s="44"/>
      <c r="X14" s="44">
        <v>5500</v>
      </c>
      <c r="Y14" s="47"/>
      <c r="Z14" s="43"/>
      <c r="AA14" s="260" t="s">
        <v>42</v>
      </c>
      <c r="AB14" s="44"/>
      <c r="AC14" s="44"/>
      <c r="AD14" s="44">
        <v>7666.67</v>
      </c>
      <c r="AE14" s="47"/>
      <c r="AF14" s="94">
        <f>AF13-AG13</f>
        <v>25000</v>
      </c>
      <c r="AG14" s="81"/>
      <c r="AH14" s="126"/>
      <c r="AI14" s="189">
        <f>AI13-AJ13</f>
        <v>3380200</v>
      </c>
      <c r="AJ14" s="275"/>
      <c r="AK14" s="54"/>
      <c r="AL14" s="189">
        <f>AL13-AM13</f>
        <v>1334310.3500000001</v>
      </c>
      <c r="AM14" s="275"/>
      <c r="AN14" s="124"/>
      <c r="AO14" s="94">
        <f>AO13-AP13</f>
        <v>92000</v>
      </c>
      <c r="AP14" s="81"/>
      <c r="AQ14" s="291"/>
      <c r="AR14" s="94">
        <f>AR13-AS13</f>
        <v>150000</v>
      </c>
      <c r="AS14" s="81"/>
      <c r="AT14" s="291"/>
      <c r="AU14" s="189">
        <f>AU13-AV13</f>
        <v>153333.34000000003</v>
      </c>
      <c r="AV14" s="275"/>
      <c r="AW14" s="291"/>
      <c r="AX14" s="360" t="s">
        <v>68</v>
      </c>
      <c r="AY14" s="360"/>
      <c r="AZ14" s="291"/>
      <c r="BA14" s="205"/>
      <c r="BB14" s="203">
        <f>SUM(BB13)</f>
        <v>73048.28</v>
      </c>
      <c r="BC14" s="291"/>
      <c r="BD14" s="205"/>
      <c r="BE14" s="203">
        <f>BE13-BD13</f>
        <v>153333.32999999999</v>
      </c>
      <c r="BF14" s="291"/>
      <c r="BG14" s="94">
        <f>BG13-BH13</f>
        <v>60000</v>
      </c>
      <c r="BH14" s="81"/>
      <c r="BI14" s="291"/>
      <c r="BJ14" s="205"/>
      <c r="BK14" s="203">
        <f>SUM(BK13)</f>
        <v>60000</v>
      </c>
      <c r="BL14" s="291"/>
      <c r="BM14" s="360" t="s">
        <v>68</v>
      </c>
      <c r="BN14" s="360"/>
      <c r="BO14" s="291"/>
      <c r="BP14" s="226" t="s">
        <v>170</v>
      </c>
      <c r="BQ14" s="100">
        <v>1500</v>
      </c>
      <c r="BR14" s="213"/>
      <c r="BS14" s="213"/>
      <c r="BT14" s="100"/>
      <c r="BU14" s="213">
        <v>1500</v>
      </c>
      <c r="BV14" s="213"/>
      <c r="BW14" s="291"/>
      <c r="BX14" s="82" t="s">
        <v>422</v>
      </c>
      <c r="BY14" s="292">
        <v>3965.52</v>
      </c>
      <c r="BZ14" s="214">
        <v>149367.82</v>
      </c>
      <c r="CA14" s="248"/>
      <c r="CB14" s="215"/>
      <c r="CC14" s="82" t="s">
        <v>57</v>
      </c>
      <c r="CD14" s="211"/>
      <c r="CE14" s="214">
        <v>63448.28</v>
      </c>
      <c r="CF14" s="282"/>
      <c r="CG14" s="214"/>
      <c r="CH14" s="248"/>
      <c r="CI14" s="269" t="s">
        <v>527</v>
      </c>
      <c r="CJ14" s="267">
        <v>492650</v>
      </c>
      <c r="CK14" s="267">
        <v>-538840</v>
      </c>
      <c r="CL14" s="267">
        <v>350800</v>
      </c>
      <c r="CM14" s="267">
        <v>6646485</v>
      </c>
      <c r="CN14" s="267">
        <v>85905</v>
      </c>
      <c r="CO14" s="267">
        <v>143035.91</v>
      </c>
      <c r="CP14" s="288">
        <v>7180035.9100000001</v>
      </c>
      <c r="CQ14" s="211"/>
    </row>
    <row r="15" spans="1:95" ht="18" thickTop="1" x14ac:dyDescent="0.3">
      <c r="A15" s="47" t="s">
        <v>604</v>
      </c>
      <c r="B15" s="100"/>
      <c r="C15" s="100">
        <v>1718100</v>
      </c>
      <c r="D15" s="270"/>
      <c r="E15" s="47"/>
      <c r="F15" s="47"/>
      <c r="G15" s="47"/>
      <c r="H15" s="43"/>
      <c r="I15" s="67" t="s">
        <v>412</v>
      </c>
      <c r="J15" s="44"/>
      <c r="K15" s="44"/>
      <c r="L15" s="44">
        <v>1718100</v>
      </c>
      <c r="M15" s="47"/>
      <c r="N15" s="43"/>
      <c r="O15" s="67" t="s">
        <v>103</v>
      </c>
      <c r="P15" s="44"/>
      <c r="Q15" s="44"/>
      <c r="R15" s="44"/>
      <c r="S15" s="47"/>
      <c r="T15" s="43"/>
      <c r="U15" s="67" t="s">
        <v>605</v>
      </c>
      <c r="V15" s="44"/>
      <c r="W15" s="44"/>
      <c r="X15" s="44"/>
      <c r="Y15" s="47"/>
      <c r="Z15" s="43"/>
      <c r="AA15" s="67" t="s">
        <v>606</v>
      </c>
      <c r="AB15" s="44"/>
      <c r="AC15" s="44"/>
      <c r="AD15" s="44"/>
      <c r="AE15" s="47"/>
      <c r="AF15" s="307" t="s">
        <v>469</v>
      </c>
      <c r="AG15" s="307"/>
      <c r="AH15" s="291"/>
      <c r="AI15" s="307" t="s">
        <v>607</v>
      </c>
      <c r="AJ15" s="307"/>
      <c r="AK15" s="291"/>
      <c r="AL15" s="307" t="s">
        <v>608</v>
      </c>
      <c r="AM15" s="307"/>
      <c r="AN15" s="291"/>
      <c r="AO15" s="307" t="s">
        <v>609</v>
      </c>
      <c r="AP15" s="307"/>
      <c r="AQ15" s="291"/>
      <c r="AR15" s="307" t="s">
        <v>57</v>
      </c>
      <c r="AS15" s="307"/>
      <c r="AT15" s="291"/>
      <c r="AU15" s="307" t="s">
        <v>230</v>
      </c>
      <c r="AV15" s="307"/>
      <c r="AW15" s="291"/>
      <c r="AX15" s="307" t="s">
        <v>201</v>
      </c>
      <c r="AY15" s="307"/>
      <c r="AZ15" s="291"/>
      <c r="BA15" s="307" t="s">
        <v>509</v>
      </c>
      <c r="BB15" s="307"/>
      <c r="BC15" s="291"/>
      <c r="BD15" s="307" t="s">
        <v>185</v>
      </c>
      <c r="BE15" s="307"/>
      <c r="BF15" s="291"/>
      <c r="BG15" s="307" t="s">
        <v>512</v>
      </c>
      <c r="BH15" s="307"/>
      <c r="BI15" s="291"/>
      <c r="BJ15" s="307" t="s">
        <v>62</v>
      </c>
      <c r="BK15" s="307"/>
      <c r="BL15" s="291"/>
      <c r="BM15" s="291"/>
      <c r="BN15" s="291"/>
      <c r="BO15" s="291"/>
      <c r="BP15" s="226" t="s">
        <v>198</v>
      </c>
      <c r="BQ15" s="100">
        <v>30400</v>
      </c>
      <c r="BR15" s="213"/>
      <c r="BS15" s="209"/>
      <c r="BT15" s="213"/>
      <c r="BU15" s="213">
        <v>30400</v>
      </c>
      <c r="BV15" s="209"/>
      <c r="BW15" s="291"/>
      <c r="BX15" s="82" t="s">
        <v>198</v>
      </c>
      <c r="BY15" s="282"/>
      <c r="BZ15" s="214">
        <v>30400</v>
      </c>
      <c r="CA15" s="248"/>
      <c r="CB15" s="215"/>
      <c r="CC15" s="76" t="s">
        <v>217</v>
      </c>
      <c r="CD15" s="211"/>
      <c r="CE15" s="214"/>
      <c r="CF15" s="282"/>
      <c r="CG15" s="214"/>
      <c r="CH15" s="248"/>
      <c r="CI15" s="291"/>
      <c r="CJ15" s="291"/>
      <c r="CK15" s="291"/>
      <c r="CL15" s="291"/>
      <c r="CM15" s="291"/>
      <c r="CN15" s="291"/>
      <c r="CO15" s="291"/>
      <c r="CP15" s="291"/>
      <c r="CQ15" s="11"/>
    </row>
    <row r="16" spans="1:95" ht="17.25" x14ac:dyDescent="0.3">
      <c r="A16" s="47"/>
      <c r="B16" s="100">
        <f>SUM(B7:B15)</f>
        <v>2487000</v>
      </c>
      <c r="C16" s="100">
        <f>SUM(C13:C15)</f>
        <v>2136200</v>
      </c>
      <c r="D16" s="270"/>
      <c r="E16" s="47"/>
      <c r="F16" s="47"/>
      <c r="G16" s="47"/>
      <c r="H16" s="43"/>
      <c r="I16" s="43" t="s">
        <v>221</v>
      </c>
      <c r="J16" s="44"/>
      <c r="K16" s="44"/>
      <c r="L16" s="44"/>
      <c r="M16" s="47"/>
      <c r="N16" s="43"/>
      <c r="O16" s="43" t="s">
        <v>174</v>
      </c>
      <c r="P16" s="44"/>
      <c r="Q16" s="44">
        <f>SUM(P17:P20)</f>
        <v>59550</v>
      </c>
      <c r="R16" s="44"/>
      <c r="S16" s="47"/>
      <c r="T16" s="43"/>
      <c r="U16" s="260" t="s">
        <v>204</v>
      </c>
      <c r="V16" s="44"/>
      <c r="W16" s="44">
        <v>55000</v>
      </c>
      <c r="X16" s="44"/>
      <c r="Y16" s="47"/>
      <c r="Z16" s="43"/>
      <c r="AA16" s="260" t="s">
        <v>551</v>
      </c>
      <c r="AB16" s="44"/>
      <c r="AC16" s="44">
        <v>143035.91</v>
      </c>
      <c r="AD16" s="44"/>
      <c r="AE16" s="47"/>
      <c r="AF16" s="74">
        <v>55000</v>
      </c>
      <c r="AG16" s="75"/>
      <c r="AH16" s="291"/>
      <c r="AI16" s="74">
        <v>135000</v>
      </c>
      <c r="AJ16" s="75"/>
      <c r="AK16" s="291"/>
      <c r="AL16" s="74">
        <v>492650</v>
      </c>
      <c r="AM16" s="75">
        <v>985300</v>
      </c>
      <c r="AN16" s="291"/>
      <c r="AO16" s="74"/>
      <c r="AP16" s="75">
        <v>567200</v>
      </c>
      <c r="AQ16" s="291"/>
      <c r="AR16" s="74"/>
      <c r="AS16" s="75">
        <v>63448.28</v>
      </c>
      <c r="AT16" s="291"/>
      <c r="AU16" s="74">
        <v>495689.65</v>
      </c>
      <c r="AV16" s="75"/>
      <c r="AW16" s="291"/>
      <c r="AX16" s="74"/>
      <c r="AY16" s="75">
        <v>29550</v>
      </c>
      <c r="AZ16" s="291"/>
      <c r="BA16" s="74">
        <v>55000</v>
      </c>
      <c r="BB16" s="75">
        <v>60000</v>
      </c>
      <c r="BC16" s="291"/>
      <c r="BD16" s="74">
        <v>2250000</v>
      </c>
      <c r="BE16" s="75"/>
      <c r="BF16" s="291"/>
      <c r="BG16" s="74">
        <v>171390.52</v>
      </c>
      <c r="BH16" s="75">
        <v>793103.44</v>
      </c>
      <c r="BI16" s="291"/>
      <c r="BJ16" s="74"/>
      <c r="BK16" s="75">
        <v>143035.91</v>
      </c>
      <c r="BL16" s="291"/>
      <c r="BM16" s="291"/>
      <c r="BN16" s="291"/>
      <c r="BO16" s="291"/>
      <c r="BP16" s="226" t="s">
        <v>202</v>
      </c>
      <c r="BQ16" s="100">
        <v>49728</v>
      </c>
      <c r="BR16" s="213"/>
      <c r="BS16" s="213"/>
      <c r="BT16" s="100"/>
      <c r="BU16" s="213">
        <v>49728</v>
      </c>
      <c r="BV16" s="213"/>
      <c r="BW16" s="291"/>
      <c r="BX16" s="82" t="s">
        <v>202</v>
      </c>
      <c r="BY16" s="282"/>
      <c r="BZ16" s="292">
        <v>49728</v>
      </c>
      <c r="CA16" s="248"/>
      <c r="CB16" s="215"/>
      <c r="CC16" s="82" t="s">
        <v>219</v>
      </c>
      <c r="CD16" s="211"/>
      <c r="CE16" s="214">
        <v>83133.279999999999</v>
      </c>
      <c r="CF16" s="282"/>
      <c r="CG16" s="214"/>
      <c r="CH16" s="248"/>
      <c r="CI16" s="291"/>
      <c r="CJ16" s="291"/>
      <c r="CK16" s="291"/>
      <c r="CL16" s="291"/>
      <c r="CM16" s="291"/>
      <c r="CN16" s="291"/>
      <c r="CO16" s="291"/>
      <c r="CP16" s="291"/>
      <c r="CQ16" s="11"/>
    </row>
    <row r="17" spans="1:91" ht="17.25" x14ac:dyDescent="0.3">
      <c r="A17" s="47"/>
      <c r="B17" s="270"/>
      <c r="C17" s="270"/>
      <c r="D17" s="47"/>
      <c r="E17" s="47"/>
      <c r="F17" s="47"/>
      <c r="G17" s="47"/>
      <c r="H17" s="43"/>
      <c r="I17" s="67" t="s">
        <v>60</v>
      </c>
      <c r="J17" s="44"/>
      <c r="K17" s="44"/>
      <c r="L17" s="44"/>
      <c r="M17" s="47"/>
      <c r="N17" s="43"/>
      <c r="O17" s="43" t="s">
        <v>332</v>
      </c>
      <c r="P17" s="44">
        <v>30000</v>
      </c>
      <c r="Q17" s="44"/>
      <c r="R17" s="44"/>
      <c r="S17" s="47"/>
      <c r="T17" s="43"/>
      <c r="U17" s="67" t="s">
        <v>208</v>
      </c>
      <c r="V17" s="44"/>
      <c r="W17" s="44"/>
      <c r="X17" s="44">
        <v>55000</v>
      </c>
      <c r="Y17" s="47"/>
      <c r="Z17" s="43"/>
      <c r="AA17" s="67" t="s">
        <v>327</v>
      </c>
      <c r="AB17" s="44"/>
      <c r="AC17" s="44"/>
      <c r="AD17" s="44">
        <v>143035.91</v>
      </c>
      <c r="AE17" s="47"/>
      <c r="AF17" s="74"/>
      <c r="AG17" s="81"/>
      <c r="AH17" s="291"/>
      <c r="AI17" s="74">
        <v>70000</v>
      </c>
      <c r="AJ17" s="81"/>
      <c r="AK17" s="291"/>
      <c r="AL17" s="74"/>
      <c r="AM17" s="81">
        <v>492650</v>
      </c>
      <c r="AN17" s="291"/>
      <c r="AO17" s="74"/>
      <c r="AP17" s="81">
        <v>28360</v>
      </c>
      <c r="AQ17" s="291"/>
      <c r="AR17" s="74"/>
      <c r="AS17" s="81"/>
      <c r="AT17" s="291"/>
      <c r="AU17" s="74"/>
      <c r="AV17" s="81"/>
      <c r="AW17" s="291"/>
      <c r="AX17" s="74"/>
      <c r="AY17" s="81"/>
      <c r="AZ17" s="291"/>
      <c r="BA17" s="74"/>
      <c r="BB17" s="81"/>
      <c r="BC17" s="291"/>
      <c r="BD17" s="74"/>
      <c r="BE17" s="81"/>
      <c r="BF17" s="291"/>
      <c r="BG17" s="74">
        <v>47154.03</v>
      </c>
      <c r="BH17" s="81">
        <v>9166.67</v>
      </c>
      <c r="BI17" s="291"/>
      <c r="BJ17" s="74"/>
      <c r="BK17" s="81"/>
      <c r="BL17" s="291"/>
      <c r="BM17" s="291"/>
      <c r="BN17" s="291"/>
      <c r="BO17" s="291"/>
      <c r="BP17" s="226" t="s">
        <v>447</v>
      </c>
      <c r="BQ17" s="100">
        <v>1607</v>
      </c>
      <c r="BR17" s="213"/>
      <c r="BS17" s="213"/>
      <c r="BT17" s="100"/>
      <c r="BU17" s="213">
        <v>1607</v>
      </c>
      <c r="BV17" s="213"/>
      <c r="BW17" s="291"/>
      <c r="BX17" s="166" t="s">
        <v>54</v>
      </c>
      <c r="BY17" s="282"/>
      <c r="BZ17" s="214"/>
      <c r="CA17" s="248">
        <v>5043935.47</v>
      </c>
      <c r="CB17" s="215"/>
      <c r="CC17" s="82" t="s">
        <v>236</v>
      </c>
      <c r="CD17" s="211"/>
      <c r="CE17" s="292">
        <v>197.28</v>
      </c>
      <c r="CF17" s="282"/>
      <c r="CG17" s="282"/>
      <c r="CH17" s="291"/>
      <c r="CI17" s="291"/>
      <c r="CJ17" s="291"/>
      <c r="CK17" s="291"/>
      <c r="CL17" s="291"/>
      <c r="CM17" s="291"/>
    </row>
    <row r="18" spans="1:91" ht="17.25" x14ac:dyDescent="0.3">
      <c r="A18" s="304" t="s">
        <v>610</v>
      </c>
      <c r="B18" s="304"/>
      <c r="C18" s="304"/>
      <c r="D18" s="304"/>
      <c r="E18" s="304"/>
      <c r="F18" s="304"/>
      <c r="G18" s="47"/>
      <c r="H18" s="43"/>
      <c r="I18" s="43" t="s">
        <v>174</v>
      </c>
      <c r="J18" s="44"/>
      <c r="K18" s="44">
        <f>SUM(J19:J20)</f>
        <v>58800</v>
      </c>
      <c r="L18" s="44"/>
      <c r="M18" s="47"/>
      <c r="N18" s="43"/>
      <c r="O18" s="43" t="s">
        <v>181</v>
      </c>
      <c r="P18" s="44">
        <v>12200</v>
      </c>
      <c r="Q18" s="44"/>
      <c r="R18" s="44"/>
      <c r="S18" s="47"/>
      <c r="T18" s="43"/>
      <c r="U18" s="260" t="s">
        <v>611</v>
      </c>
      <c r="V18" s="44"/>
      <c r="W18" s="44"/>
      <c r="X18" s="44"/>
      <c r="Y18" s="47"/>
      <c r="Z18" s="43"/>
      <c r="AA18" s="260" t="s">
        <v>612</v>
      </c>
      <c r="AB18" s="44"/>
      <c r="AC18" s="44"/>
      <c r="AD18" s="44"/>
      <c r="AE18" s="47"/>
      <c r="AF18" s="74"/>
      <c r="AG18" s="81"/>
      <c r="AH18" s="291"/>
      <c r="AI18" s="74"/>
      <c r="AJ18" s="81"/>
      <c r="AK18" s="291"/>
      <c r="AL18" s="74"/>
      <c r="AM18" s="81"/>
      <c r="AN18" s="291"/>
      <c r="AO18" s="74"/>
      <c r="AP18" s="81"/>
      <c r="AQ18" s="291"/>
      <c r="AR18" s="74"/>
      <c r="AS18" s="81"/>
      <c r="AT18" s="291"/>
      <c r="AU18" s="74"/>
      <c r="AV18" s="81"/>
      <c r="AW18" s="291"/>
      <c r="AX18" s="74"/>
      <c r="AY18" s="81"/>
      <c r="AZ18" s="291"/>
      <c r="BA18" s="74"/>
      <c r="BB18" s="81"/>
      <c r="BC18" s="291"/>
      <c r="BD18" s="74"/>
      <c r="BE18" s="81"/>
      <c r="BF18" s="291"/>
      <c r="BG18" s="74">
        <v>495689.65</v>
      </c>
      <c r="BH18" s="81">
        <v>55000</v>
      </c>
      <c r="BI18" s="291"/>
      <c r="BJ18" s="74"/>
      <c r="BK18" s="81"/>
      <c r="BL18" s="291"/>
      <c r="BM18" s="291"/>
      <c r="BN18" s="291"/>
      <c r="BO18" s="291"/>
      <c r="BP18" s="226" t="s">
        <v>324</v>
      </c>
      <c r="BQ18" s="100">
        <v>92000</v>
      </c>
      <c r="BR18" s="213"/>
      <c r="BS18" s="213"/>
      <c r="BT18" s="100"/>
      <c r="BU18" s="213">
        <v>92000</v>
      </c>
      <c r="BV18" s="213"/>
      <c r="BW18" s="291"/>
      <c r="BX18" s="76" t="s">
        <v>235</v>
      </c>
      <c r="BY18" s="282"/>
      <c r="BZ18" s="214"/>
      <c r="CA18" s="248"/>
      <c r="CB18" s="215"/>
      <c r="CC18" s="76" t="s">
        <v>246</v>
      </c>
      <c r="CD18" s="211"/>
      <c r="CE18" s="214"/>
      <c r="CF18" s="292">
        <v>83330.559999999998</v>
      </c>
      <c r="CG18" s="282"/>
      <c r="CH18" s="291"/>
      <c r="CI18" s="291"/>
      <c r="CJ18" s="291"/>
      <c r="CK18" s="291"/>
      <c r="CL18" s="291"/>
      <c r="CM18" s="291"/>
    </row>
    <row r="19" spans="1:91" ht="17.25" x14ac:dyDescent="0.3">
      <c r="A19" s="304" t="s">
        <v>613</v>
      </c>
      <c r="B19" s="304"/>
      <c r="C19" s="304"/>
      <c r="D19" s="304"/>
      <c r="E19" s="304"/>
      <c r="F19" s="304"/>
      <c r="G19" s="47"/>
      <c r="H19" s="43"/>
      <c r="I19" s="43" t="s">
        <v>329</v>
      </c>
      <c r="J19" s="44">
        <v>30800</v>
      </c>
      <c r="K19" s="44"/>
      <c r="L19" s="44"/>
      <c r="M19" s="47"/>
      <c r="N19" s="43"/>
      <c r="O19" s="43" t="s">
        <v>186</v>
      </c>
      <c r="P19" s="44">
        <v>7500</v>
      </c>
      <c r="Q19" s="44"/>
      <c r="R19" s="44"/>
      <c r="S19" s="47"/>
      <c r="T19" s="43"/>
      <c r="U19" s="67" t="s">
        <v>238</v>
      </c>
      <c r="V19" s="44"/>
      <c r="W19" s="44"/>
      <c r="X19" s="44"/>
      <c r="Y19" s="47"/>
      <c r="Z19" s="43"/>
      <c r="AA19" s="67" t="s">
        <v>614</v>
      </c>
      <c r="AB19" s="44"/>
      <c r="AC19" s="44"/>
      <c r="AD19" s="44"/>
      <c r="AE19" s="47"/>
      <c r="AF19" s="74"/>
      <c r="AG19" s="81"/>
      <c r="AH19" s="291"/>
      <c r="AI19" s="74"/>
      <c r="AJ19" s="81"/>
      <c r="AK19" s="291"/>
      <c r="AL19" s="74"/>
      <c r="AM19" s="81"/>
      <c r="AN19" s="291"/>
      <c r="AO19" s="74"/>
      <c r="AP19" s="81"/>
      <c r="AQ19" s="291"/>
      <c r="AR19" s="74"/>
      <c r="AS19" s="81"/>
      <c r="AT19" s="291"/>
      <c r="AU19" s="74"/>
      <c r="AV19" s="81"/>
      <c r="AW19" s="291"/>
      <c r="AX19" s="74"/>
      <c r="AY19" s="81"/>
      <c r="AZ19" s="291"/>
      <c r="BA19" s="74"/>
      <c r="BB19" s="81"/>
      <c r="BC19" s="291"/>
      <c r="BD19" s="74"/>
      <c r="BE19" s="81"/>
      <c r="BF19" s="291"/>
      <c r="BG19" s="74"/>
      <c r="BH19" s="81"/>
      <c r="BI19" s="291"/>
      <c r="BJ19" s="74"/>
      <c r="BK19" s="81"/>
      <c r="BL19" s="291"/>
      <c r="BM19" s="291"/>
      <c r="BN19" s="291"/>
      <c r="BO19" s="291"/>
      <c r="BP19" s="226" t="s">
        <v>339</v>
      </c>
      <c r="BQ19" s="100"/>
      <c r="BR19" s="213">
        <v>9200</v>
      </c>
      <c r="BS19" s="213"/>
      <c r="BT19" s="100"/>
      <c r="BU19" s="213"/>
      <c r="BV19" s="213">
        <v>9200</v>
      </c>
      <c r="BW19" s="291"/>
      <c r="BX19" s="166" t="s">
        <v>453</v>
      </c>
      <c r="BY19" s="282"/>
      <c r="BZ19" s="214"/>
      <c r="CA19" s="248"/>
      <c r="CB19" s="215"/>
      <c r="CC19" s="76" t="s">
        <v>249</v>
      </c>
      <c r="CD19" s="211"/>
      <c r="CE19" s="214"/>
      <c r="CF19" s="282"/>
      <c r="CG19" s="282">
        <v>568431.56000000006</v>
      </c>
      <c r="CH19" s="291"/>
      <c r="CI19" s="291"/>
      <c r="CJ19" s="291"/>
      <c r="CK19" s="291"/>
      <c r="CL19" s="291"/>
      <c r="CM19" s="291"/>
    </row>
    <row r="20" spans="1:91" ht="17.25" x14ac:dyDescent="0.3">
      <c r="A20" s="304"/>
      <c r="B20" s="304"/>
      <c r="C20" s="304"/>
      <c r="D20" s="304"/>
      <c r="E20" s="304"/>
      <c r="F20" s="304"/>
      <c r="G20" s="47"/>
      <c r="H20" s="43"/>
      <c r="I20" s="43" t="s">
        <v>279</v>
      </c>
      <c r="J20" s="44">
        <v>28000</v>
      </c>
      <c r="K20" s="44"/>
      <c r="L20" s="44"/>
      <c r="M20" s="47"/>
      <c r="N20" s="43"/>
      <c r="O20" s="43" t="s">
        <v>193</v>
      </c>
      <c r="P20" s="44">
        <v>9850</v>
      </c>
      <c r="Q20" s="44"/>
      <c r="R20" s="44"/>
      <c r="S20" s="47"/>
      <c r="T20" s="43"/>
      <c r="U20" s="260" t="s">
        <v>174</v>
      </c>
      <c r="V20" s="44"/>
      <c r="W20" s="44">
        <v>3965.52</v>
      </c>
      <c r="X20" s="44"/>
      <c r="Y20" s="47"/>
      <c r="Z20" s="43"/>
      <c r="AA20" s="260" t="s">
        <v>78</v>
      </c>
      <c r="AB20" s="44"/>
      <c r="AC20" s="44">
        <v>1570.7</v>
      </c>
      <c r="AD20" s="44"/>
      <c r="AE20" s="47"/>
      <c r="AF20" s="74"/>
      <c r="AG20" s="81"/>
      <c r="AH20" s="291"/>
      <c r="AI20" s="74"/>
      <c r="AJ20" s="81"/>
      <c r="AK20" s="291"/>
      <c r="AL20" s="74"/>
      <c r="AM20" s="81"/>
      <c r="AN20" s="291"/>
      <c r="AO20" s="74"/>
      <c r="AP20" s="81"/>
      <c r="AQ20" s="291"/>
      <c r="AR20" s="74"/>
      <c r="AS20" s="81"/>
      <c r="AT20" s="291"/>
      <c r="AU20" s="74"/>
      <c r="AV20" s="81"/>
      <c r="AW20" s="291"/>
      <c r="AX20" s="74"/>
      <c r="AY20" s="81"/>
      <c r="AZ20" s="291"/>
      <c r="BA20" s="74"/>
      <c r="BB20" s="81"/>
      <c r="BC20" s="291"/>
      <c r="BD20" s="74"/>
      <c r="BE20" s="81"/>
      <c r="BF20" s="291"/>
      <c r="BG20" s="74"/>
      <c r="BH20" s="81"/>
      <c r="BI20" s="291"/>
      <c r="BJ20" s="74"/>
      <c r="BK20" s="81"/>
      <c r="BL20" s="291"/>
      <c r="BM20" s="291"/>
      <c r="BN20" s="291"/>
      <c r="BO20" s="291"/>
      <c r="BP20" s="226" t="s">
        <v>459</v>
      </c>
      <c r="BQ20" s="100">
        <v>150000</v>
      </c>
      <c r="BR20" s="213"/>
      <c r="BS20" s="213"/>
      <c r="BT20" s="100"/>
      <c r="BU20" s="213">
        <v>150000</v>
      </c>
      <c r="BV20" s="213"/>
      <c r="BW20" s="291"/>
      <c r="BX20" s="82" t="s">
        <v>207</v>
      </c>
      <c r="BY20" s="282"/>
      <c r="BZ20" s="214">
        <v>1607</v>
      </c>
      <c r="CA20" s="248"/>
      <c r="CB20" s="215"/>
      <c r="CC20" s="76" t="s">
        <v>252</v>
      </c>
      <c r="CD20" s="211"/>
      <c r="CE20" s="214"/>
      <c r="CF20" s="282"/>
      <c r="CG20" s="282"/>
      <c r="CH20" s="291"/>
      <c r="CI20" s="291"/>
      <c r="CJ20" s="291"/>
      <c r="CK20" s="291"/>
      <c r="CL20" s="291"/>
      <c r="CM20" s="291"/>
    </row>
    <row r="21" spans="1:91" ht="17.25" x14ac:dyDescent="0.3">
      <c r="A21" s="304" t="s">
        <v>615</v>
      </c>
      <c r="B21" s="304"/>
      <c r="C21" s="304"/>
      <c r="D21" s="304"/>
      <c r="E21" s="304"/>
      <c r="F21" s="304"/>
      <c r="G21" s="47"/>
      <c r="H21" s="43"/>
      <c r="I21" s="43" t="s">
        <v>202</v>
      </c>
      <c r="J21" s="44"/>
      <c r="K21" s="44">
        <v>4928</v>
      </c>
      <c r="L21" s="44"/>
      <c r="M21" s="47"/>
      <c r="N21" s="43"/>
      <c r="O21" s="67" t="s">
        <v>43</v>
      </c>
      <c r="P21" s="44"/>
      <c r="Q21" s="44"/>
      <c r="R21" s="44">
        <v>30000</v>
      </c>
      <c r="S21" s="47"/>
      <c r="T21" s="43"/>
      <c r="U21" s="260" t="s">
        <v>370</v>
      </c>
      <c r="V21" s="44">
        <v>3965.52</v>
      </c>
      <c r="W21" s="44"/>
      <c r="X21" s="44"/>
      <c r="Y21" s="47"/>
      <c r="Z21" s="43"/>
      <c r="AA21" s="217" t="s">
        <v>616</v>
      </c>
      <c r="AB21" s="44">
        <v>1570.7</v>
      </c>
      <c r="AC21" s="44"/>
      <c r="AD21" s="44"/>
      <c r="AE21" s="47"/>
      <c r="AF21" s="74"/>
      <c r="AG21" s="81"/>
      <c r="AH21" s="291"/>
      <c r="AI21" s="74"/>
      <c r="AJ21" s="81"/>
      <c r="AK21" s="291"/>
      <c r="AL21" s="74"/>
      <c r="AM21" s="81"/>
      <c r="AN21" s="291"/>
      <c r="AO21" s="74"/>
      <c r="AP21" s="81"/>
      <c r="AQ21" s="291"/>
      <c r="AR21" s="74"/>
      <c r="AS21" s="81"/>
      <c r="AT21" s="291"/>
      <c r="AU21" s="74"/>
      <c r="AV21" s="81"/>
      <c r="AW21" s="291"/>
      <c r="AX21" s="74"/>
      <c r="AY21" s="81"/>
      <c r="AZ21" s="291"/>
      <c r="BA21" s="74"/>
      <c r="BB21" s="81"/>
      <c r="BC21" s="291"/>
      <c r="BD21" s="74"/>
      <c r="BE21" s="81"/>
      <c r="BF21" s="291"/>
      <c r="BG21" s="74"/>
      <c r="BH21" s="81"/>
      <c r="BI21" s="291"/>
      <c r="BJ21" s="74"/>
      <c r="BK21" s="81"/>
      <c r="BL21" s="291"/>
      <c r="BM21" s="291"/>
      <c r="BN21" s="291"/>
      <c r="BO21" s="291"/>
      <c r="BP21" s="87" t="s">
        <v>617</v>
      </c>
      <c r="BQ21" s="100"/>
      <c r="BR21" s="213">
        <v>25000</v>
      </c>
      <c r="BS21" s="213"/>
      <c r="BT21" s="100"/>
      <c r="BU21" s="213"/>
      <c r="BV21" s="213">
        <v>25000</v>
      </c>
      <c r="BW21" s="291"/>
      <c r="BX21" s="76" t="s">
        <v>463</v>
      </c>
      <c r="BY21" s="282"/>
      <c r="BZ21" s="214"/>
      <c r="CA21" s="248"/>
      <c r="CB21" s="215"/>
      <c r="CC21" s="86" t="s">
        <v>41</v>
      </c>
      <c r="CD21" s="211"/>
      <c r="CE21" s="214">
        <v>6646485</v>
      </c>
      <c r="CF21" s="282"/>
      <c r="CG21" s="282"/>
      <c r="CH21" s="291"/>
      <c r="CI21" s="291"/>
      <c r="CJ21" s="291"/>
      <c r="CK21" s="291"/>
      <c r="CL21" s="291"/>
      <c r="CM21" s="11"/>
    </row>
    <row r="22" spans="1:91" ht="17.25" x14ac:dyDescent="0.3">
      <c r="A22" s="304"/>
      <c r="B22" s="304"/>
      <c r="C22" s="304"/>
      <c r="D22" s="304"/>
      <c r="E22" s="304"/>
      <c r="F22" s="304"/>
      <c r="G22" s="47"/>
      <c r="H22" s="43"/>
      <c r="I22" s="67" t="s">
        <v>211</v>
      </c>
      <c r="J22" s="44"/>
      <c r="K22" s="44"/>
      <c r="L22" s="44">
        <f>K18+K21</f>
        <v>63728</v>
      </c>
      <c r="M22" s="47"/>
      <c r="N22" s="43"/>
      <c r="O22" s="67" t="s">
        <v>201</v>
      </c>
      <c r="P22" s="44"/>
      <c r="Q22" s="44"/>
      <c r="R22" s="44">
        <f>SUM(P18:P20)</f>
        <v>29550</v>
      </c>
      <c r="S22" s="47"/>
      <c r="T22" s="43"/>
      <c r="U22" s="67" t="s">
        <v>370</v>
      </c>
      <c r="V22" s="44"/>
      <c r="W22" s="44"/>
      <c r="X22" s="44">
        <v>3965.52</v>
      </c>
      <c r="Y22" s="47"/>
      <c r="Z22" s="43"/>
      <c r="AA22" s="67" t="s">
        <v>413</v>
      </c>
      <c r="AB22" s="44"/>
      <c r="AC22" s="44"/>
      <c r="AD22" s="44">
        <v>1570.7</v>
      </c>
      <c r="AE22" s="47"/>
      <c r="AF22" s="74"/>
      <c r="AG22" s="81"/>
      <c r="AH22" s="291"/>
      <c r="AI22" s="74"/>
      <c r="AJ22" s="81"/>
      <c r="AK22" s="291"/>
      <c r="AL22" s="74"/>
      <c r="AM22" s="81"/>
      <c r="AN22" s="291"/>
      <c r="AO22" s="74"/>
      <c r="AP22" s="81"/>
      <c r="AQ22" s="291"/>
      <c r="AR22" s="74"/>
      <c r="AS22" s="81"/>
      <c r="AT22" s="291"/>
      <c r="AU22" s="74"/>
      <c r="AV22" s="81"/>
      <c r="AW22" s="291"/>
      <c r="AX22" s="74"/>
      <c r="AY22" s="81"/>
      <c r="AZ22" s="291"/>
      <c r="BA22" s="74"/>
      <c r="BB22" s="81"/>
      <c r="BC22" s="291"/>
      <c r="BD22" s="74"/>
      <c r="BE22" s="81"/>
      <c r="BF22" s="291"/>
      <c r="BG22" s="74"/>
      <c r="BH22" s="81"/>
      <c r="BI22" s="291"/>
      <c r="BJ22" s="74"/>
      <c r="BK22" s="81"/>
      <c r="BL22" s="291"/>
      <c r="BM22" s="291"/>
      <c r="BN22" s="291"/>
      <c r="BO22" s="291"/>
      <c r="BP22" s="87" t="s">
        <v>229</v>
      </c>
      <c r="BQ22" s="100">
        <v>2250000</v>
      </c>
      <c r="BR22" s="213"/>
      <c r="BS22" s="213"/>
      <c r="BT22" s="100"/>
      <c r="BU22" s="213">
        <v>2250000</v>
      </c>
      <c r="BV22" s="213"/>
      <c r="BW22" s="291"/>
      <c r="BX22" s="86" t="s">
        <v>324</v>
      </c>
      <c r="BY22" s="282">
        <v>92000</v>
      </c>
      <c r="BZ22" s="214"/>
      <c r="CA22" s="291"/>
      <c r="CB22" s="215"/>
      <c r="CC22" s="208" t="s">
        <v>439</v>
      </c>
      <c r="CD22" s="211"/>
      <c r="CE22" s="214">
        <v>492650</v>
      </c>
      <c r="CF22" s="282"/>
      <c r="CG22" s="282"/>
      <c r="CH22" s="291"/>
      <c r="CI22" s="291"/>
      <c r="CJ22" s="291"/>
      <c r="CK22" s="291"/>
      <c r="CL22" s="291"/>
      <c r="CM22" s="291"/>
    </row>
    <row r="23" spans="1:91" ht="17.25" x14ac:dyDescent="0.3">
      <c r="A23" s="304" t="s">
        <v>618</v>
      </c>
      <c r="B23" s="304"/>
      <c r="C23" s="304"/>
      <c r="D23" s="304"/>
      <c r="E23" s="304"/>
      <c r="F23" s="304"/>
      <c r="G23" s="47"/>
      <c r="H23" s="43"/>
      <c r="I23" s="43" t="s">
        <v>619</v>
      </c>
      <c r="J23" s="44"/>
      <c r="K23" s="44"/>
      <c r="L23" s="44"/>
      <c r="M23" s="47"/>
      <c r="N23" s="43"/>
      <c r="O23" s="43" t="s">
        <v>620</v>
      </c>
      <c r="P23" s="44"/>
      <c r="Q23" s="44"/>
      <c r="R23" s="44"/>
      <c r="S23" s="291"/>
      <c r="T23" s="43"/>
      <c r="U23" s="260" t="s">
        <v>621</v>
      </c>
      <c r="V23" s="44"/>
      <c r="W23" s="44"/>
      <c r="X23" s="44"/>
      <c r="Y23" s="47"/>
      <c r="Z23" s="43"/>
      <c r="AA23" s="260" t="s">
        <v>622</v>
      </c>
      <c r="AB23" s="44"/>
      <c r="AC23" s="44"/>
      <c r="AD23" s="44"/>
      <c r="AE23" s="291"/>
      <c r="AF23" s="92">
        <f>SUM(AF16:AF22)</f>
        <v>55000</v>
      </c>
      <c r="AG23" s="93"/>
      <c r="AH23" s="291"/>
      <c r="AI23" s="92">
        <f>SUM(AI16:AI22)</f>
        <v>205000</v>
      </c>
      <c r="AJ23" s="93"/>
      <c r="AK23" s="291"/>
      <c r="AL23" s="71">
        <f>SUM(AL16:AL22)</f>
        <v>492650</v>
      </c>
      <c r="AM23" s="93">
        <f>SUM(AM16:AM22)</f>
        <v>1477950</v>
      </c>
      <c r="AN23" s="291"/>
      <c r="AO23" s="71"/>
      <c r="AP23" s="93">
        <f>SUM(AP16:AP22)</f>
        <v>595560</v>
      </c>
      <c r="AQ23" s="291"/>
      <c r="AR23" s="71"/>
      <c r="AS23" s="93">
        <f>SUM(AS16:AS22)</f>
        <v>63448.28</v>
      </c>
      <c r="AT23" s="291"/>
      <c r="AU23" s="261">
        <f>SUM(AU16:AU22)</f>
        <v>495689.65</v>
      </c>
      <c r="AV23" s="274">
        <v>495689.65</v>
      </c>
      <c r="AW23" s="291"/>
      <c r="AX23" s="71"/>
      <c r="AY23" s="93">
        <f>SUM(AY16:AY22)</f>
        <v>29550</v>
      </c>
      <c r="AZ23" s="291"/>
      <c r="BA23" s="71">
        <f>SUM(BA16:BA22)</f>
        <v>55000</v>
      </c>
      <c r="BB23" s="93">
        <f>SUM(BB16:BB22)</f>
        <v>60000</v>
      </c>
      <c r="BC23" s="291"/>
      <c r="BD23" s="92">
        <f>SUM(BD16:BD22)</f>
        <v>2250000</v>
      </c>
      <c r="BE23" s="93"/>
      <c r="BF23" s="291"/>
      <c r="BG23" s="71">
        <f>SUM(BG16:BG22)</f>
        <v>714234.2</v>
      </c>
      <c r="BH23" s="93">
        <f>SUM(BH16:BH22)</f>
        <v>857270.11</v>
      </c>
      <c r="BI23" s="291"/>
      <c r="BJ23" s="71"/>
      <c r="BK23" s="93">
        <f>SUM(BK16:BK22)</f>
        <v>143035.91</v>
      </c>
      <c r="BL23" s="291"/>
      <c r="BM23" s="291"/>
      <c r="BN23" s="291"/>
      <c r="BO23" s="291"/>
      <c r="BP23" s="87" t="s">
        <v>623</v>
      </c>
      <c r="BQ23" s="100">
        <v>205000</v>
      </c>
      <c r="BR23" s="213"/>
      <c r="BS23" s="213"/>
      <c r="BT23" s="100"/>
      <c r="BU23" s="213">
        <v>205000</v>
      </c>
      <c r="BV23" s="213"/>
      <c r="BW23" s="291"/>
      <c r="BX23" s="86" t="s">
        <v>470</v>
      </c>
      <c r="BY23" s="282">
        <v>9200</v>
      </c>
      <c r="BZ23" s="214">
        <v>82800</v>
      </c>
      <c r="CA23" s="291"/>
      <c r="CB23" s="215"/>
      <c r="CC23" s="208" t="s">
        <v>624</v>
      </c>
      <c r="CD23" s="211"/>
      <c r="CE23" s="214">
        <v>350800</v>
      </c>
      <c r="CF23" s="282"/>
      <c r="CG23" s="282"/>
      <c r="CH23" s="291"/>
      <c r="CI23" s="291"/>
      <c r="CJ23" s="291"/>
      <c r="CK23" s="291"/>
      <c r="CL23" s="291"/>
      <c r="CM23" s="291"/>
    </row>
    <row r="24" spans="1:91" ht="18" thickBot="1" x14ac:dyDescent="0.35">
      <c r="A24" s="304"/>
      <c r="B24" s="304"/>
      <c r="C24" s="304"/>
      <c r="D24" s="304"/>
      <c r="E24" s="304"/>
      <c r="F24" s="304"/>
      <c r="G24" s="47"/>
      <c r="H24" s="43"/>
      <c r="I24" s="67" t="s">
        <v>76</v>
      </c>
      <c r="J24" s="44"/>
      <c r="K24" s="44"/>
      <c r="L24" s="44"/>
      <c r="M24" s="47"/>
      <c r="N24" s="43"/>
      <c r="O24" s="67" t="s">
        <v>64</v>
      </c>
      <c r="P24" s="44"/>
      <c r="Q24" s="44"/>
      <c r="R24" s="44"/>
      <c r="S24" s="291"/>
      <c r="T24" s="43"/>
      <c r="U24" s="67" t="s">
        <v>488</v>
      </c>
      <c r="V24" s="44"/>
      <c r="W24" s="44"/>
      <c r="X24" s="44"/>
      <c r="Y24" s="47"/>
      <c r="Z24" s="43"/>
      <c r="AA24" s="260"/>
      <c r="AB24" s="44"/>
      <c r="AC24" s="44"/>
      <c r="AD24" s="44"/>
      <c r="AE24" s="291"/>
      <c r="AF24" s="94">
        <f>AF23-AG23</f>
        <v>55000</v>
      </c>
      <c r="AG24" s="81"/>
      <c r="AH24" s="291"/>
      <c r="AI24" s="94">
        <f>AI23-AJ23</f>
        <v>205000</v>
      </c>
      <c r="AJ24" s="81"/>
      <c r="AK24" s="291"/>
      <c r="AL24" s="205"/>
      <c r="AM24" s="203">
        <f>AM23-AL23</f>
        <v>985300</v>
      </c>
      <c r="AN24" s="291"/>
      <c r="AO24" s="205"/>
      <c r="AP24" s="203">
        <f>SUM(AP23)</f>
        <v>595560</v>
      </c>
      <c r="AQ24" s="291"/>
      <c r="AR24" s="205"/>
      <c r="AS24" s="203">
        <f>SUM(AS23)</f>
        <v>63448.28</v>
      </c>
      <c r="AT24" s="291"/>
      <c r="AU24" s="361" t="s">
        <v>68</v>
      </c>
      <c r="AV24" s="361"/>
      <c r="AW24" s="291"/>
      <c r="AX24" s="205"/>
      <c r="AY24" s="203">
        <f>SUM(AY23)</f>
        <v>29550</v>
      </c>
      <c r="AZ24" s="291"/>
      <c r="BA24" s="205"/>
      <c r="BB24" s="203">
        <f>BB23-BA23</f>
        <v>5000</v>
      </c>
      <c r="BC24" s="291"/>
      <c r="BD24" s="94">
        <f>BD23-BE23</f>
        <v>2250000</v>
      </c>
      <c r="BE24" s="81"/>
      <c r="BF24" s="291"/>
      <c r="BG24" s="205"/>
      <c r="BH24" s="95">
        <f>BH23-BG23</f>
        <v>143035.91000000003</v>
      </c>
      <c r="BI24" s="291"/>
      <c r="BJ24" s="205"/>
      <c r="BK24" s="95">
        <f>SUM(BK23)</f>
        <v>143035.91</v>
      </c>
      <c r="BL24" s="291"/>
      <c r="BM24" s="291"/>
      <c r="BN24" s="291"/>
      <c r="BO24" s="291"/>
      <c r="BP24" s="87" t="s">
        <v>625</v>
      </c>
      <c r="BQ24" s="100"/>
      <c r="BR24" s="213">
        <v>9375</v>
      </c>
      <c r="BS24" s="213"/>
      <c r="BT24" s="100"/>
      <c r="BU24" s="213"/>
      <c r="BV24" s="213">
        <v>9375</v>
      </c>
      <c r="BW24" s="291"/>
      <c r="BX24" s="82" t="s">
        <v>626</v>
      </c>
      <c r="BY24" s="282">
        <v>150000</v>
      </c>
      <c r="BZ24" s="214"/>
      <c r="CA24" s="291"/>
      <c r="CB24" s="215"/>
      <c r="CC24" s="208" t="s">
        <v>538</v>
      </c>
      <c r="CD24" s="211"/>
      <c r="CE24" s="214">
        <v>85905</v>
      </c>
      <c r="CF24" s="282"/>
      <c r="CG24" s="282"/>
      <c r="CH24" s="291"/>
      <c r="CI24" s="291"/>
      <c r="CJ24" s="291"/>
      <c r="CK24" s="291"/>
      <c r="CL24" s="291"/>
      <c r="CM24" s="291"/>
    </row>
    <row r="25" spans="1:91" ht="18" thickTop="1" x14ac:dyDescent="0.3">
      <c r="A25" s="304" t="s">
        <v>627</v>
      </c>
      <c r="B25" s="304"/>
      <c r="C25" s="304"/>
      <c r="D25" s="304"/>
      <c r="E25" s="304"/>
      <c r="F25" s="304"/>
      <c r="G25" s="47"/>
      <c r="H25" s="43"/>
      <c r="I25" s="43" t="s">
        <v>104</v>
      </c>
      <c r="J25" s="44"/>
      <c r="K25" s="44">
        <v>250000</v>
      </c>
      <c r="L25" s="44"/>
      <c r="M25" s="47"/>
      <c r="N25" s="43"/>
      <c r="O25" s="43" t="s">
        <v>43</v>
      </c>
      <c r="P25" s="44"/>
      <c r="Q25" s="44">
        <v>69600</v>
      </c>
      <c r="R25" s="44"/>
      <c r="S25" s="291"/>
      <c r="T25" s="43"/>
      <c r="U25" s="260" t="s">
        <v>43</v>
      </c>
      <c r="V25" s="44"/>
      <c r="W25" s="44">
        <v>276000</v>
      </c>
      <c r="X25" s="44"/>
      <c r="Y25" s="47"/>
      <c r="Z25" s="43"/>
      <c r="AA25" s="260"/>
      <c r="AB25" s="44"/>
      <c r="AC25" s="44"/>
      <c r="AD25" s="44"/>
      <c r="AE25" s="291"/>
      <c r="AF25" s="291"/>
      <c r="AG25" s="291"/>
      <c r="AH25" s="291"/>
      <c r="AI25" s="291"/>
      <c r="AJ25" s="291"/>
      <c r="AK25" s="291"/>
      <c r="AL25" s="291"/>
      <c r="AM25" s="291"/>
      <c r="AN25" s="291"/>
      <c r="AO25" s="291"/>
      <c r="AP25" s="291"/>
      <c r="AQ25" s="291"/>
      <c r="AR25" s="291"/>
      <c r="AS25" s="291"/>
      <c r="AT25" s="291"/>
      <c r="AU25" s="291"/>
      <c r="AV25" s="291"/>
      <c r="AW25" s="291"/>
      <c r="AX25" s="291"/>
      <c r="AY25" s="291"/>
      <c r="AZ25" s="291"/>
      <c r="BA25" s="291"/>
      <c r="BB25" s="291"/>
      <c r="BC25" s="291"/>
      <c r="BD25" s="291"/>
      <c r="BE25" s="291"/>
      <c r="BF25" s="291"/>
      <c r="BG25" s="291"/>
      <c r="BH25" s="291"/>
      <c r="BI25" s="291"/>
      <c r="BJ25" s="291"/>
      <c r="BK25" s="291"/>
      <c r="BL25" s="291"/>
      <c r="BM25" s="291"/>
      <c r="BN25" s="291"/>
      <c r="BO25" s="291"/>
      <c r="BP25" s="226" t="s">
        <v>469</v>
      </c>
      <c r="BQ25" s="100">
        <v>55000</v>
      </c>
      <c r="BR25" s="213"/>
      <c r="BS25" s="213"/>
      <c r="BT25" s="100"/>
      <c r="BU25" s="213">
        <v>55000</v>
      </c>
      <c r="BV25" s="213"/>
      <c r="BW25" s="291"/>
      <c r="BX25" s="86" t="s">
        <v>628</v>
      </c>
      <c r="BY25" s="282">
        <v>25000</v>
      </c>
      <c r="BZ25" s="214">
        <v>125000</v>
      </c>
      <c r="CA25" s="291"/>
      <c r="CB25" s="215"/>
      <c r="CC25" s="208" t="s">
        <v>629</v>
      </c>
      <c r="CD25" s="211"/>
      <c r="CE25" s="214">
        <v>143035.91</v>
      </c>
      <c r="CF25" s="282"/>
      <c r="CG25" s="282"/>
      <c r="CH25" s="291"/>
      <c r="CI25" s="291"/>
      <c r="CJ25" s="291"/>
      <c r="CK25" s="291"/>
      <c r="CL25" s="291"/>
      <c r="CM25" s="291"/>
    </row>
    <row r="26" spans="1:91" ht="17.25" x14ac:dyDescent="0.3">
      <c r="A26" s="304"/>
      <c r="B26" s="304"/>
      <c r="C26" s="304"/>
      <c r="D26" s="304"/>
      <c r="E26" s="304"/>
      <c r="F26" s="304"/>
      <c r="G26" s="47"/>
      <c r="H26" s="43"/>
      <c r="I26" s="43" t="s">
        <v>198</v>
      </c>
      <c r="J26" s="44"/>
      <c r="K26" s="44">
        <v>20000</v>
      </c>
      <c r="L26" s="44"/>
      <c r="M26" s="47"/>
      <c r="N26" s="43"/>
      <c r="O26" s="67" t="s">
        <v>204</v>
      </c>
      <c r="P26" s="44"/>
      <c r="Q26" s="44"/>
      <c r="R26" s="44">
        <v>60000</v>
      </c>
      <c r="S26" s="291"/>
      <c r="T26" s="43"/>
      <c r="U26" s="260" t="s">
        <v>78</v>
      </c>
      <c r="V26" s="44"/>
      <c r="W26" s="44">
        <v>30666.66</v>
      </c>
      <c r="X26" s="44"/>
      <c r="Y26" s="47"/>
      <c r="Z26" s="43"/>
      <c r="AA26" s="260"/>
      <c r="AB26" s="44"/>
      <c r="AC26" s="44"/>
      <c r="AD26" s="44"/>
      <c r="AE26" s="291"/>
      <c r="AF26" s="307" t="s">
        <v>630</v>
      </c>
      <c r="AG26" s="307"/>
      <c r="AH26" s="291"/>
      <c r="AI26" s="307" t="s">
        <v>174</v>
      </c>
      <c r="AJ26" s="307"/>
      <c r="AK26" s="291"/>
      <c r="AL26" s="307" t="s">
        <v>202</v>
      </c>
      <c r="AM26" s="307"/>
      <c r="AN26" s="291"/>
      <c r="AO26" s="307" t="s">
        <v>211</v>
      </c>
      <c r="AP26" s="307"/>
      <c r="AQ26" s="291"/>
      <c r="AR26" s="307" t="s">
        <v>538</v>
      </c>
      <c r="AS26" s="307"/>
      <c r="AT26" s="291"/>
      <c r="AU26" s="307" t="s">
        <v>413</v>
      </c>
      <c r="AV26" s="307"/>
      <c r="AW26" s="291"/>
      <c r="AX26" s="307" t="s">
        <v>241</v>
      </c>
      <c r="AY26" s="307"/>
      <c r="AZ26" s="291"/>
      <c r="BA26" s="307" t="s">
        <v>170</v>
      </c>
      <c r="BB26" s="307"/>
      <c r="BC26" s="291"/>
      <c r="BD26" s="291"/>
      <c r="BE26" s="291"/>
      <c r="BF26" s="291"/>
      <c r="BG26" s="291"/>
      <c r="BH26" s="291"/>
      <c r="BI26" s="291"/>
      <c r="BJ26" s="291"/>
      <c r="BK26" s="291"/>
      <c r="BL26" s="291"/>
      <c r="BM26" s="291"/>
      <c r="BN26" s="291"/>
      <c r="BO26" s="291"/>
      <c r="BP26" s="226" t="s">
        <v>473</v>
      </c>
      <c r="BQ26" s="100"/>
      <c r="BR26" s="213">
        <v>5500</v>
      </c>
      <c r="BS26" s="213"/>
      <c r="BT26" s="100"/>
      <c r="BU26" s="213"/>
      <c r="BV26" s="213">
        <v>5500</v>
      </c>
      <c r="BW26" s="291"/>
      <c r="BX26" s="86" t="s">
        <v>185</v>
      </c>
      <c r="BY26" s="292">
        <v>2250000</v>
      </c>
      <c r="BZ26" s="214"/>
      <c r="CA26" s="291"/>
      <c r="CB26" s="215"/>
      <c r="CC26" s="208" t="s">
        <v>631</v>
      </c>
      <c r="CD26" s="211"/>
      <c r="CE26" s="292">
        <v>-538840</v>
      </c>
      <c r="CF26" s="282"/>
      <c r="CG26" s="282"/>
      <c r="CH26" s="291"/>
      <c r="CI26" s="291"/>
      <c r="CJ26" s="291"/>
      <c r="CK26" s="291"/>
      <c r="CL26" s="291"/>
      <c r="CM26" s="291"/>
    </row>
    <row r="27" spans="1:91" ht="17.25" x14ac:dyDescent="0.3">
      <c r="A27" s="304" t="s">
        <v>632</v>
      </c>
      <c r="B27" s="304"/>
      <c r="C27" s="304"/>
      <c r="D27" s="304"/>
      <c r="E27" s="304"/>
      <c r="F27" s="304"/>
      <c r="G27" s="47"/>
      <c r="H27" s="43"/>
      <c r="I27" s="67" t="s">
        <v>202</v>
      </c>
      <c r="J27" s="44"/>
      <c r="K27" s="44">
        <v>20000</v>
      </c>
      <c r="L27" s="44"/>
      <c r="M27" s="47"/>
      <c r="N27" s="43"/>
      <c r="O27" s="67" t="s">
        <v>587</v>
      </c>
      <c r="P27" s="44"/>
      <c r="Q27" s="44"/>
      <c r="R27" s="44">
        <v>9600</v>
      </c>
      <c r="S27" s="291"/>
      <c r="T27" s="43"/>
      <c r="U27" s="67" t="s">
        <v>48</v>
      </c>
      <c r="V27" s="44"/>
      <c r="W27" s="44"/>
      <c r="X27" s="44">
        <v>306666.65999999997</v>
      </c>
      <c r="Y27" s="47"/>
      <c r="Z27" s="43"/>
      <c r="AA27" s="260"/>
      <c r="AB27" s="44"/>
      <c r="AC27" s="44"/>
      <c r="AD27" s="44"/>
      <c r="AE27" s="291"/>
      <c r="AF27" s="74"/>
      <c r="AG27" s="75">
        <v>350800</v>
      </c>
      <c r="AH27" s="291"/>
      <c r="AI27" s="74">
        <v>58800</v>
      </c>
      <c r="AJ27" s="75"/>
      <c r="AK27" s="291"/>
      <c r="AL27" s="74">
        <v>4928</v>
      </c>
      <c r="AM27" s="75"/>
      <c r="AN27" s="291"/>
      <c r="AO27" s="74"/>
      <c r="AP27" s="75">
        <v>63728</v>
      </c>
      <c r="AQ27" s="291"/>
      <c r="AR27" s="74"/>
      <c r="AS27" s="75">
        <v>85905</v>
      </c>
      <c r="AT27" s="291"/>
      <c r="AU27" s="74">
        <v>50000</v>
      </c>
      <c r="AV27" s="75">
        <v>1570.7</v>
      </c>
      <c r="AW27" s="291"/>
      <c r="AX27" s="74">
        <v>25000</v>
      </c>
      <c r="AY27" s="75"/>
      <c r="AZ27" s="291"/>
      <c r="BA27" s="74">
        <v>1500</v>
      </c>
      <c r="BB27" s="75"/>
      <c r="BC27" s="291"/>
      <c r="BD27" s="291"/>
      <c r="BE27" s="291"/>
      <c r="BF27" s="291"/>
      <c r="BG27" s="291"/>
      <c r="BH27" s="291"/>
      <c r="BI27" s="291"/>
      <c r="BJ27" s="291"/>
      <c r="BK27" s="291"/>
      <c r="BL27" s="291"/>
      <c r="BM27" s="291"/>
      <c r="BN27" s="291"/>
      <c r="BO27" s="291"/>
      <c r="BP27" s="226" t="s">
        <v>211</v>
      </c>
      <c r="BQ27" s="100"/>
      <c r="BR27" s="213">
        <v>160394.72</v>
      </c>
      <c r="BS27" s="213"/>
      <c r="BT27" s="100"/>
      <c r="BU27" s="213"/>
      <c r="BV27" s="213">
        <v>160394.72</v>
      </c>
      <c r="BW27" s="291"/>
      <c r="BX27" s="96" t="s">
        <v>194</v>
      </c>
      <c r="BY27" s="282"/>
      <c r="BZ27" s="214"/>
      <c r="CA27" s="291"/>
      <c r="CB27" s="215"/>
      <c r="CC27" s="284" t="s">
        <v>263</v>
      </c>
      <c r="CD27" s="211"/>
      <c r="CE27" s="214"/>
      <c r="CF27" s="282"/>
      <c r="CG27" s="301">
        <v>7180035.9100000001</v>
      </c>
      <c r="CH27" s="291"/>
      <c r="CI27" s="291"/>
      <c r="CJ27" s="291"/>
      <c r="CK27" s="291"/>
      <c r="CL27" s="291"/>
      <c r="CM27" s="291"/>
    </row>
    <row r="28" spans="1:91" ht="17.25" x14ac:dyDescent="0.3">
      <c r="A28" s="304"/>
      <c r="B28" s="304"/>
      <c r="C28" s="304"/>
      <c r="D28" s="304"/>
      <c r="E28" s="304"/>
      <c r="F28" s="304"/>
      <c r="G28" s="47"/>
      <c r="H28" s="43"/>
      <c r="I28" s="43" t="s">
        <v>78</v>
      </c>
      <c r="J28" s="44"/>
      <c r="K28" s="44">
        <v>7250</v>
      </c>
      <c r="L28" s="44"/>
      <c r="M28" s="47"/>
      <c r="N28" s="43"/>
      <c r="O28" s="43" t="s">
        <v>633</v>
      </c>
      <c r="P28" s="44"/>
      <c r="Q28" s="44"/>
      <c r="R28" s="44"/>
      <c r="S28" s="291"/>
      <c r="T28" s="43"/>
      <c r="U28" s="67" t="s">
        <v>497</v>
      </c>
      <c r="V28" s="44"/>
      <c r="W28" s="44"/>
      <c r="X28" s="44"/>
      <c r="Y28" s="47"/>
      <c r="Z28" s="43"/>
      <c r="AA28" s="260"/>
      <c r="AB28" s="44"/>
      <c r="AC28" s="44"/>
      <c r="AD28" s="44"/>
      <c r="AE28" s="291"/>
      <c r="AF28" s="74"/>
      <c r="AG28" s="81"/>
      <c r="AH28" s="291"/>
      <c r="AI28" s="74">
        <v>59550</v>
      </c>
      <c r="AJ28" s="81"/>
      <c r="AK28" s="291"/>
      <c r="AL28" s="74">
        <v>20000</v>
      </c>
      <c r="AM28" s="81"/>
      <c r="AN28" s="291"/>
      <c r="AO28" s="74"/>
      <c r="AP28" s="81">
        <v>27066.720000000001</v>
      </c>
      <c r="AQ28" s="291"/>
      <c r="AR28" s="74"/>
      <c r="AS28" s="81"/>
      <c r="AT28" s="291"/>
      <c r="AU28" s="74"/>
      <c r="AV28" s="81"/>
      <c r="AW28" s="291"/>
      <c r="AX28" s="74"/>
      <c r="AY28" s="81"/>
      <c r="AZ28" s="291"/>
      <c r="BA28" s="74"/>
      <c r="BB28" s="81"/>
      <c r="BC28" s="291"/>
      <c r="BD28" s="291"/>
      <c r="BE28" s="291"/>
      <c r="BF28" s="291"/>
      <c r="BG28" s="291"/>
      <c r="BH28" s="291"/>
      <c r="BI28" s="291"/>
      <c r="BJ28" s="291"/>
      <c r="BK28" s="291"/>
      <c r="BL28" s="291"/>
      <c r="BM28" s="291"/>
      <c r="BN28" s="291"/>
      <c r="BO28" s="291"/>
      <c r="BP28" s="226" t="s">
        <v>210</v>
      </c>
      <c r="BQ28" s="100"/>
      <c r="BR28" s="213">
        <v>1409.72</v>
      </c>
      <c r="BS28" s="213"/>
      <c r="BT28" s="100"/>
      <c r="BU28" s="213"/>
      <c r="BV28" s="213">
        <v>1409.72</v>
      </c>
      <c r="BW28" s="291"/>
      <c r="BX28" s="86" t="s">
        <v>469</v>
      </c>
      <c r="BY28" s="282">
        <v>55000</v>
      </c>
      <c r="BZ28" s="214"/>
      <c r="CA28" s="291"/>
      <c r="CB28" s="215"/>
      <c r="CC28" s="291"/>
      <c r="CD28" s="211"/>
      <c r="CE28" s="214"/>
      <c r="CF28" s="282"/>
      <c r="CG28" s="214"/>
      <c r="CH28" s="291"/>
      <c r="CI28" s="291"/>
      <c r="CJ28" s="291"/>
      <c r="CK28" s="291"/>
      <c r="CL28" s="291"/>
      <c r="CM28" s="291"/>
    </row>
    <row r="29" spans="1:91" ht="17.25" x14ac:dyDescent="0.3">
      <c r="A29" s="304" t="s">
        <v>634</v>
      </c>
      <c r="B29" s="304"/>
      <c r="C29" s="304"/>
      <c r="D29" s="304"/>
      <c r="E29" s="304"/>
      <c r="F29" s="304"/>
      <c r="G29" s="47"/>
      <c r="H29" s="43"/>
      <c r="I29" s="67" t="s">
        <v>43</v>
      </c>
      <c r="J29" s="44"/>
      <c r="K29" s="44"/>
      <c r="L29" s="44">
        <v>145000</v>
      </c>
      <c r="M29" s="47"/>
      <c r="N29" s="43"/>
      <c r="O29" s="67" t="s">
        <v>114</v>
      </c>
      <c r="P29" s="44"/>
      <c r="Q29" s="44"/>
      <c r="R29" s="44"/>
      <c r="S29" s="47"/>
      <c r="T29" s="43"/>
      <c r="U29" s="260" t="s">
        <v>17</v>
      </c>
      <c r="V29" s="44"/>
      <c r="W29" s="44">
        <v>306666.65999999997</v>
      </c>
      <c r="X29" s="44"/>
      <c r="Y29" s="47"/>
      <c r="Z29" s="43"/>
      <c r="AA29" s="260"/>
      <c r="AB29" s="44"/>
      <c r="AC29" s="44"/>
      <c r="AD29" s="44"/>
      <c r="AE29" s="47"/>
      <c r="AF29" s="74"/>
      <c r="AG29" s="81"/>
      <c r="AH29" s="291"/>
      <c r="AI29" s="74">
        <v>49075</v>
      </c>
      <c r="AJ29" s="81"/>
      <c r="AK29" s="291"/>
      <c r="AL29" s="74">
        <v>5600</v>
      </c>
      <c r="AM29" s="81"/>
      <c r="AN29" s="291"/>
      <c r="AO29" s="74"/>
      <c r="AP29" s="81">
        <v>69600</v>
      </c>
      <c r="AQ29" s="291"/>
      <c r="AR29" s="74"/>
      <c r="AS29" s="81"/>
      <c r="AT29" s="291"/>
      <c r="AU29" s="74"/>
      <c r="AV29" s="81"/>
      <c r="AW29" s="291"/>
      <c r="AX29" s="74"/>
      <c r="AY29" s="81"/>
      <c r="AZ29" s="291"/>
      <c r="BA29" s="74"/>
      <c r="BB29" s="81"/>
      <c r="BC29" s="291"/>
      <c r="BD29" s="291"/>
      <c r="BE29" s="291"/>
      <c r="BF29" s="291"/>
      <c r="BG29" s="291"/>
      <c r="BH29" s="291"/>
      <c r="BI29" s="291"/>
      <c r="BJ29" s="291"/>
      <c r="BK29" s="291"/>
      <c r="BL29" s="291"/>
      <c r="BM29" s="291"/>
      <c r="BN29" s="291"/>
      <c r="BO29" s="291"/>
      <c r="BP29" s="226" t="s">
        <v>201</v>
      </c>
      <c r="BQ29" s="100"/>
      <c r="BR29" s="213">
        <v>29550</v>
      </c>
      <c r="BS29" s="213"/>
      <c r="BT29" s="100"/>
      <c r="BU29" s="213"/>
      <c r="BV29" s="213">
        <v>29550</v>
      </c>
      <c r="BW29" s="291"/>
      <c r="BX29" s="86" t="s">
        <v>489</v>
      </c>
      <c r="BY29" s="292">
        <v>5500</v>
      </c>
      <c r="BZ29" s="214">
        <v>49500</v>
      </c>
      <c r="CA29" s="291"/>
      <c r="CB29" s="215"/>
      <c r="CC29" s="291"/>
      <c r="CD29" s="211"/>
      <c r="CE29" s="215"/>
      <c r="CF29" s="211"/>
      <c r="CG29" s="215"/>
      <c r="CH29" s="291"/>
      <c r="CI29" s="291"/>
      <c r="CJ29" s="291"/>
      <c r="CK29" s="291"/>
      <c r="CL29" s="291"/>
      <c r="CM29" s="291"/>
    </row>
    <row r="30" spans="1:91" ht="17.25" x14ac:dyDescent="0.3">
      <c r="A30" s="305" t="s">
        <v>635</v>
      </c>
      <c r="B30" s="305"/>
      <c r="C30" s="305"/>
      <c r="D30" s="305"/>
      <c r="E30" s="305"/>
      <c r="F30" s="305"/>
      <c r="G30" s="47"/>
      <c r="H30" s="43"/>
      <c r="I30" s="67" t="s">
        <v>226</v>
      </c>
      <c r="J30" s="44"/>
      <c r="K30" s="44"/>
      <c r="L30" s="44">
        <v>152250</v>
      </c>
      <c r="M30" s="47"/>
      <c r="N30" s="43"/>
      <c r="O30" s="43" t="s">
        <v>32</v>
      </c>
      <c r="P30" s="44"/>
      <c r="Q30" s="44">
        <v>85905</v>
      </c>
      <c r="R30" s="44"/>
      <c r="S30" s="47"/>
      <c r="T30" s="43"/>
      <c r="U30" s="67" t="s">
        <v>67</v>
      </c>
      <c r="V30" s="44"/>
      <c r="W30" s="44"/>
      <c r="X30" s="44">
        <v>306666.65999999997</v>
      </c>
      <c r="Y30" s="47"/>
      <c r="Z30" s="43"/>
      <c r="AA30" s="260"/>
      <c r="AB30" s="44"/>
      <c r="AC30" s="44"/>
      <c r="AD30" s="44"/>
      <c r="AE30" s="47"/>
      <c r="AF30" s="74"/>
      <c r="AG30" s="81"/>
      <c r="AH30" s="291"/>
      <c r="AI30" s="74">
        <v>3965.52</v>
      </c>
      <c r="AJ30" s="81"/>
      <c r="AK30" s="291"/>
      <c r="AL30" s="74">
        <v>19200</v>
      </c>
      <c r="AM30" s="81"/>
      <c r="AN30" s="291"/>
      <c r="AO30" s="74"/>
      <c r="AP30" s="81"/>
      <c r="AQ30" s="291"/>
      <c r="AR30" s="74"/>
      <c r="AS30" s="81"/>
      <c r="AT30" s="291"/>
      <c r="AU30" s="74"/>
      <c r="AV30" s="81"/>
      <c r="AW30" s="291"/>
      <c r="AX30" s="74"/>
      <c r="AY30" s="81"/>
      <c r="AZ30" s="291"/>
      <c r="BA30" s="74"/>
      <c r="BB30" s="81"/>
      <c r="BC30" s="291"/>
      <c r="BD30" s="291"/>
      <c r="BE30" s="291"/>
      <c r="BF30" s="291"/>
      <c r="BG30" s="291"/>
      <c r="BH30" s="291"/>
      <c r="BI30" s="291"/>
      <c r="BJ30" s="291"/>
      <c r="BK30" s="291"/>
      <c r="BL30" s="291"/>
      <c r="BM30" s="291"/>
      <c r="BN30" s="291"/>
      <c r="BO30" s="291"/>
      <c r="BP30" s="226" t="s">
        <v>204</v>
      </c>
      <c r="BQ30" s="100"/>
      <c r="BR30" s="213">
        <v>5000</v>
      </c>
      <c r="BS30" s="213"/>
      <c r="BT30" s="100"/>
      <c r="BU30" s="213"/>
      <c r="BV30" s="213">
        <v>5000</v>
      </c>
      <c r="BW30" s="291"/>
      <c r="BX30" s="86" t="s">
        <v>278</v>
      </c>
      <c r="BY30" s="282">
        <v>200000</v>
      </c>
      <c r="BZ30" s="214"/>
      <c r="CA30" s="291"/>
      <c r="CB30" s="215"/>
      <c r="CC30" s="291"/>
      <c r="CD30" s="211"/>
      <c r="CE30" s="215"/>
      <c r="CF30" s="211"/>
      <c r="CG30" s="215"/>
      <c r="CH30" s="291"/>
      <c r="CI30" s="291"/>
      <c r="CJ30" s="291"/>
      <c r="CK30" s="291"/>
      <c r="CL30" s="291"/>
      <c r="CM30" s="291"/>
    </row>
    <row r="31" spans="1:91" ht="17.25" x14ac:dyDescent="0.3">
      <c r="A31" s="304" t="s">
        <v>636</v>
      </c>
      <c r="B31" s="304"/>
      <c r="C31" s="304"/>
      <c r="D31" s="304"/>
      <c r="E31" s="304"/>
      <c r="F31" s="304"/>
      <c r="G31" s="47"/>
      <c r="H31" s="43"/>
      <c r="I31" s="43" t="s">
        <v>487</v>
      </c>
      <c r="J31" s="44"/>
      <c r="K31" s="44"/>
      <c r="L31" s="44"/>
      <c r="M31" s="47"/>
      <c r="N31" s="43"/>
      <c r="O31" s="67" t="s">
        <v>538</v>
      </c>
      <c r="P31" s="44"/>
      <c r="Q31" s="44"/>
      <c r="R31" s="44">
        <v>85905</v>
      </c>
      <c r="S31" s="47"/>
      <c r="T31" s="43"/>
      <c r="U31" s="260" t="s">
        <v>637</v>
      </c>
      <c r="V31" s="44"/>
      <c r="W31" s="44"/>
      <c r="X31" s="44"/>
      <c r="Y31" s="47"/>
      <c r="Z31" s="43"/>
      <c r="AA31" s="260"/>
      <c r="AB31" s="44"/>
      <c r="AC31" s="44"/>
      <c r="AD31" s="44"/>
      <c r="AE31" s="47"/>
      <c r="AF31" s="74"/>
      <c r="AG31" s="81"/>
      <c r="AH31" s="291"/>
      <c r="AI31" s="74"/>
      <c r="AJ31" s="81"/>
      <c r="AK31" s="291"/>
      <c r="AL31" s="74"/>
      <c r="AM31" s="81"/>
      <c r="AN31" s="291"/>
      <c r="AO31" s="74"/>
      <c r="AP31" s="81"/>
      <c r="AQ31" s="291"/>
      <c r="AR31" s="74"/>
      <c r="AS31" s="81"/>
      <c r="AT31" s="291"/>
      <c r="AU31" s="74"/>
      <c r="AV31" s="81"/>
      <c r="AW31" s="291"/>
      <c r="AX31" s="74"/>
      <c r="AY31" s="81"/>
      <c r="AZ31" s="291"/>
      <c r="BA31" s="74"/>
      <c r="BB31" s="81"/>
      <c r="BC31" s="291"/>
      <c r="BD31" s="291"/>
      <c r="BE31" s="291"/>
      <c r="BF31" s="291"/>
      <c r="BG31" s="291"/>
      <c r="BH31" s="291"/>
      <c r="BI31" s="291"/>
      <c r="BJ31" s="291"/>
      <c r="BK31" s="291"/>
      <c r="BL31" s="291"/>
      <c r="BM31" s="291"/>
      <c r="BN31" s="291"/>
      <c r="BO31" s="291"/>
      <c r="BP31" s="226" t="s">
        <v>226</v>
      </c>
      <c r="BQ31" s="100"/>
      <c r="BR31" s="213">
        <v>152250</v>
      </c>
      <c r="BS31" s="213"/>
      <c r="BT31" s="100"/>
      <c r="BU31" s="213"/>
      <c r="BV31" s="213">
        <v>152250</v>
      </c>
      <c r="BW31" s="291"/>
      <c r="BX31" s="86" t="s">
        <v>638</v>
      </c>
      <c r="BY31" s="292">
        <v>9375</v>
      </c>
      <c r="BZ31" s="292">
        <v>190625</v>
      </c>
      <c r="CA31" s="291"/>
      <c r="CB31" s="215"/>
      <c r="CC31" s="291"/>
      <c r="CD31" s="211"/>
      <c r="CE31" s="215"/>
      <c r="CF31" s="211"/>
      <c r="CG31" s="215"/>
      <c r="CH31" s="291"/>
      <c r="CI31" s="291"/>
      <c r="CJ31" s="291"/>
      <c r="CK31" s="291"/>
      <c r="CL31" s="291"/>
      <c r="CM31" s="291"/>
    </row>
    <row r="32" spans="1:91" ht="17.25" x14ac:dyDescent="0.3">
      <c r="A32" s="304"/>
      <c r="B32" s="304"/>
      <c r="C32" s="304"/>
      <c r="D32" s="304"/>
      <c r="E32" s="304"/>
      <c r="F32" s="304"/>
      <c r="G32" s="47"/>
      <c r="H32" s="43"/>
      <c r="I32" s="67" t="s">
        <v>125</v>
      </c>
      <c r="J32" s="44"/>
      <c r="K32" s="44"/>
      <c r="L32" s="44"/>
      <c r="M32" s="47"/>
      <c r="N32" s="43"/>
      <c r="O32" s="43" t="s">
        <v>639</v>
      </c>
      <c r="P32" s="44"/>
      <c r="Q32" s="44"/>
      <c r="R32" s="44"/>
      <c r="S32" s="47"/>
      <c r="T32" s="43"/>
      <c r="U32" s="67" t="s">
        <v>408</v>
      </c>
      <c r="V32" s="44"/>
      <c r="W32" s="44"/>
      <c r="X32" s="44"/>
      <c r="Y32" s="47"/>
      <c r="Z32" s="43"/>
      <c r="AA32" s="260"/>
      <c r="AB32" s="44"/>
      <c r="AC32" s="44"/>
      <c r="AD32" s="44"/>
      <c r="AE32" s="47"/>
      <c r="AF32" s="74"/>
      <c r="AG32" s="81"/>
      <c r="AH32" s="291"/>
      <c r="AI32" s="74"/>
      <c r="AJ32" s="81"/>
      <c r="AK32" s="291"/>
      <c r="AL32" s="74"/>
      <c r="AM32" s="81"/>
      <c r="AN32" s="291"/>
      <c r="AO32" s="74"/>
      <c r="AP32" s="81"/>
      <c r="AQ32" s="291"/>
      <c r="AR32" s="74"/>
      <c r="AS32" s="81"/>
      <c r="AT32" s="291"/>
      <c r="AU32" s="74"/>
      <c r="AV32" s="81"/>
      <c r="AW32" s="291"/>
      <c r="AX32" s="74"/>
      <c r="AY32" s="81"/>
      <c r="AZ32" s="291"/>
      <c r="BA32" s="74"/>
      <c r="BB32" s="81"/>
      <c r="BC32" s="291"/>
      <c r="BD32" s="291"/>
      <c r="BE32" s="291"/>
      <c r="BF32" s="291"/>
      <c r="BG32" s="291"/>
      <c r="BH32" s="291"/>
      <c r="BI32" s="291"/>
      <c r="BJ32" s="291"/>
      <c r="BK32" s="291"/>
      <c r="BL32" s="291"/>
      <c r="BM32" s="291"/>
      <c r="BN32" s="291"/>
      <c r="BO32" s="291"/>
      <c r="BP32" s="226" t="s">
        <v>169</v>
      </c>
      <c r="BQ32" s="100"/>
      <c r="BR32" s="213">
        <v>73048.28</v>
      </c>
      <c r="BS32" s="213"/>
      <c r="BT32" s="100"/>
      <c r="BU32" s="213"/>
      <c r="BV32" s="213">
        <v>73048.28</v>
      </c>
      <c r="BW32" s="291"/>
      <c r="BX32" s="96" t="s">
        <v>491</v>
      </c>
      <c r="BY32" s="282"/>
      <c r="BZ32" s="214"/>
      <c r="CA32" s="292">
        <v>2704532</v>
      </c>
      <c r="CB32" s="214"/>
      <c r="CC32" s="291"/>
      <c r="CD32" s="211"/>
      <c r="CE32" s="215"/>
      <c r="CF32" s="211"/>
      <c r="CG32" s="215"/>
      <c r="CH32" s="291"/>
      <c r="CI32" s="291"/>
      <c r="CJ32" s="291"/>
      <c r="CK32" s="291"/>
      <c r="CL32" s="291"/>
      <c r="CM32" s="291"/>
    </row>
    <row r="33" spans="1:85" ht="18" thickBot="1" x14ac:dyDescent="0.35">
      <c r="A33" s="259" t="s">
        <v>640</v>
      </c>
      <c r="B33" s="259"/>
      <c r="C33" s="259"/>
      <c r="D33" s="259"/>
      <c r="E33" s="259"/>
      <c r="F33" s="259"/>
      <c r="G33" s="47"/>
      <c r="H33" s="43"/>
      <c r="I33" s="43" t="s">
        <v>194</v>
      </c>
      <c r="J33" s="44"/>
      <c r="K33" s="44">
        <v>70000</v>
      </c>
      <c r="L33" s="44"/>
      <c r="M33" s="47"/>
      <c r="N33" s="43"/>
      <c r="O33" s="67" t="s">
        <v>121</v>
      </c>
      <c r="P33" s="44"/>
      <c r="Q33" s="44"/>
      <c r="R33" s="44"/>
      <c r="S33" s="47"/>
      <c r="T33" s="43"/>
      <c r="U33" s="260" t="s">
        <v>525</v>
      </c>
      <c r="V33" s="44"/>
      <c r="W33" s="44">
        <v>492650</v>
      </c>
      <c r="X33" s="44"/>
      <c r="Y33" s="47"/>
      <c r="Z33" s="43"/>
      <c r="AA33" s="260"/>
      <c r="AB33" s="44"/>
      <c r="AC33" s="44"/>
      <c r="AD33" s="44"/>
      <c r="AE33" s="47"/>
      <c r="AF33" s="74"/>
      <c r="AG33" s="81"/>
      <c r="AH33" s="291"/>
      <c r="AI33" s="74"/>
      <c r="AJ33" s="81"/>
      <c r="AK33" s="291"/>
      <c r="AL33" s="74"/>
      <c r="AM33" s="81"/>
      <c r="AN33" s="291"/>
      <c r="AO33" s="74"/>
      <c r="AP33" s="81"/>
      <c r="AQ33" s="291"/>
      <c r="AR33" s="74"/>
      <c r="AS33" s="81"/>
      <c r="AT33" s="291"/>
      <c r="AU33" s="74"/>
      <c r="AV33" s="81"/>
      <c r="AW33" s="291"/>
      <c r="AX33" s="74"/>
      <c r="AY33" s="81"/>
      <c r="AZ33" s="291"/>
      <c r="BA33" s="74"/>
      <c r="BB33" s="81"/>
      <c r="BC33" s="291"/>
      <c r="BD33" s="291"/>
      <c r="BE33" s="291"/>
      <c r="BF33" s="291"/>
      <c r="BG33" s="291"/>
      <c r="BH33" s="291"/>
      <c r="BI33" s="291"/>
      <c r="BJ33" s="291"/>
      <c r="BK33" s="291"/>
      <c r="BL33" s="291"/>
      <c r="BM33" s="291"/>
      <c r="BN33" s="291"/>
      <c r="BO33" s="291"/>
      <c r="BP33" s="226" t="s">
        <v>57</v>
      </c>
      <c r="BQ33" s="100"/>
      <c r="BR33" s="213">
        <v>63448.28</v>
      </c>
      <c r="BS33" s="213"/>
      <c r="BT33" s="100"/>
      <c r="BU33" s="213"/>
      <c r="BV33" s="213">
        <v>63448.28</v>
      </c>
      <c r="BW33" s="291"/>
      <c r="BX33" s="96" t="s">
        <v>371</v>
      </c>
      <c r="BY33" s="282"/>
      <c r="BZ33" s="214"/>
      <c r="CA33" s="282"/>
      <c r="CB33" s="293">
        <v>7748467.4699999997</v>
      </c>
      <c r="CC33" s="284" t="s">
        <v>641</v>
      </c>
      <c r="CD33" s="211"/>
      <c r="CE33" s="215"/>
      <c r="CF33" s="211"/>
      <c r="CG33" s="293">
        <v>7748467.4699999997</v>
      </c>
    </row>
    <row r="34" spans="1:85" ht="18" thickTop="1" x14ac:dyDescent="0.3">
      <c r="A34" s="304" t="s">
        <v>642</v>
      </c>
      <c r="B34" s="304"/>
      <c r="C34" s="304"/>
      <c r="D34" s="304"/>
      <c r="E34" s="304"/>
      <c r="F34" s="304"/>
      <c r="G34" s="47"/>
      <c r="H34" s="43"/>
      <c r="I34" s="43" t="s">
        <v>278</v>
      </c>
      <c r="J34" s="44">
        <v>70000</v>
      </c>
      <c r="K34" s="44"/>
      <c r="L34" s="44"/>
      <c r="M34" s="47"/>
      <c r="N34" s="43"/>
      <c r="O34" s="43" t="s">
        <v>92</v>
      </c>
      <c r="P34" s="44"/>
      <c r="Q34" s="44">
        <v>50000</v>
      </c>
      <c r="R34" s="44"/>
      <c r="S34" s="47"/>
      <c r="T34" s="43"/>
      <c r="U34" s="67" t="s">
        <v>32</v>
      </c>
      <c r="V34" s="44"/>
      <c r="W34" s="44"/>
      <c r="X34" s="44">
        <v>492650</v>
      </c>
      <c r="Y34" s="47"/>
      <c r="Z34" s="43"/>
      <c r="AA34" s="260"/>
      <c r="AB34" s="44"/>
      <c r="AC34" s="44"/>
      <c r="AD34" s="44"/>
      <c r="AE34" s="47"/>
      <c r="AF34" s="71"/>
      <c r="AG34" s="93">
        <f>SUM(AG27:AG33)</f>
        <v>350800</v>
      </c>
      <c r="AH34" s="291"/>
      <c r="AI34" s="92">
        <f>SUM(AI27:AI33)</f>
        <v>171390.52</v>
      </c>
      <c r="AJ34" s="93">
        <v>171390.72</v>
      </c>
      <c r="AK34" s="291"/>
      <c r="AL34" s="92">
        <f>SUM(AL27:AL33)</f>
        <v>49728</v>
      </c>
      <c r="AM34" s="93"/>
      <c r="AN34" s="291"/>
      <c r="AO34" s="71"/>
      <c r="AP34" s="93">
        <f>SUM(AP27:AP33)</f>
        <v>160394.72</v>
      </c>
      <c r="AQ34" s="291"/>
      <c r="AR34" s="71"/>
      <c r="AS34" s="93">
        <f>SUM(AS27:AS33)</f>
        <v>85905</v>
      </c>
      <c r="AT34" s="291"/>
      <c r="AU34" s="261">
        <f>SUM(AU27:AU33)</f>
        <v>50000</v>
      </c>
      <c r="AV34" s="274">
        <f>SUM(AV27:AV33)</f>
        <v>1570.7</v>
      </c>
      <c r="AW34" s="291"/>
      <c r="AX34" s="92">
        <f>SUM(AX27:AX33)</f>
        <v>25000</v>
      </c>
      <c r="AY34" s="93"/>
      <c r="AZ34" s="291"/>
      <c r="BA34" s="92">
        <f>SUM(BA27:BA33)</f>
        <v>1500</v>
      </c>
      <c r="BB34" s="93"/>
      <c r="BC34" s="291"/>
      <c r="BD34" s="291"/>
      <c r="BE34" s="291"/>
      <c r="BF34" s="291"/>
      <c r="BG34" s="291"/>
      <c r="BH34" s="291"/>
      <c r="BI34" s="291"/>
      <c r="BJ34" s="291"/>
      <c r="BK34" s="291"/>
      <c r="BL34" s="291"/>
      <c r="BM34" s="291"/>
      <c r="BN34" s="291"/>
      <c r="BO34" s="291"/>
      <c r="BP34" s="226" t="s">
        <v>440</v>
      </c>
      <c r="BQ34" s="100"/>
      <c r="BR34" s="213">
        <v>83133.279999999999</v>
      </c>
      <c r="BS34" s="213"/>
      <c r="BT34" s="100"/>
      <c r="BU34" s="213"/>
      <c r="BV34" s="213">
        <v>83133.279999999999</v>
      </c>
      <c r="BW34" s="211"/>
      <c r="BX34" s="96"/>
      <c r="BY34" s="282"/>
      <c r="BZ34" s="214"/>
      <c r="CA34" s="211"/>
      <c r="CB34" s="215"/>
      <c r="CC34" s="291"/>
      <c r="CD34" s="211"/>
      <c r="CE34" s="215"/>
      <c r="CF34" s="211"/>
      <c r="CG34" s="215"/>
    </row>
    <row r="35" spans="1:85" ht="18" thickBot="1" x14ac:dyDescent="0.35">
      <c r="A35" s="47" t="s">
        <v>643</v>
      </c>
      <c r="B35" s="47"/>
      <c r="C35" s="47"/>
      <c r="D35" s="47"/>
      <c r="E35" s="47"/>
      <c r="F35" s="47"/>
      <c r="G35" s="47"/>
      <c r="H35" s="43"/>
      <c r="I35" s="43" t="s">
        <v>198</v>
      </c>
      <c r="J35" s="44"/>
      <c r="K35" s="44">
        <v>5600</v>
      </c>
      <c r="L35" s="44"/>
      <c r="M35" s="47"/>
      <c r="N35" s="43"/>
      <c r="O35" s="43" t="s">
        <v>413</v>
      </c>
      <c r="P35" s="44"/>
      <c r="Q35" s="44">
        <v>50000</v>
      </c>
      <c r="R35" s="44"/>
      <c r="S35" s="47"/>
      <c r="T35" s="43"/>
      <c r="U35" s="260" t="s">
        <v>644</v>
      </c>
      <c r="V35" s="44"/>
      <c r="W35" s="44"/>
      <c r="X35" s="44"/>
      <c r="Y35" s="47"/>
      <c r="Z35" s="43"/>
      <c r="AA35" s="260"/>
      <c r="AB35" s="44"/>
      <c r="AC35" s="44"/>
      <c r="AD35" s="44"/>
      <c r="AE35" s="47"/>
      <c r="AF35" s="205"/>
      <c r="AG35" s="203">
        <f>SUM(AG34)</f>
        <v>350800</v>
      </c>
      <c r="AH35" s="291"/>
      <c r="AI35" s="360"/>
      <c r="AJ35" s="360"/>
      <c r="AK35" s="291"/>
      <c r="AL35" s="94">
        <f>AL34-AM34</f>
        <v>49728</v>
      </c>
      <c r="AM35" s="81"/>
      <c r="AN35" s="291"/>
      <c r="AO35" s="205"/>
      <c r="AP35" s="203">
        <f>SUM(AP34)</f>
        <v>160394.72</v>
      </c>
      <c r="AQ35" s="291"/>
      <c r="AR35" s="205"/>
      <c r="AS35" s="203">
        <f>SUM(AS34)</f>
        <v>85905</v>
      </c>
      <c r="AT35" s="291"/>
      <c r="AU35" s="189">
        <f>AU34-AV34</f>
        <v>48429.3</v>
      </c>
      <c r="AV35" s="275"/>
      <c r="AW35" s="291"/>
      <c r="AX35" s="94">
        <f>AX34-AY34</f>
        <v>25000</v>
      </c>
      <c r="AY35" s="81"/>
      <c r="AZ35" s="291"/>
      <c r="BA35" s="94">
        <f>BA34-BB34</f>
        <v>1500</v>
      </c>
      <c r="BB35" s="81"/>
      <c r="BC35" s="291"/>
      <c r="BD35" s="291"/>
      <c r="BE35" s="291"/>
      <c r="BF35" s="291"/>
      <c r="BG35" s="291"/>
      <c r="BH35" s="291"/>
      <c r="BI35" s="291"/>
      <c r="BJ35" s="291"/>
      <c r="BK35" s="291"/>
      <c r="BL35" s="291"/>
      <c r="BM35" s="291"/>
      <c r="BN35" s="291"/>
      <c r="BO35" s="291"/>
      <c r="BP35" s="87" t="s">
        <v>326</v>
      </c>
      <c r="BQ35" s="291"/>
      <c r="BR35" s="213">
        <v>197.28</v>
      </c>
      <c r="BS35" s="213"/>
      <c r="BT35" s="100"/>
      <c r="BU35" s="213"/>
      <c r="BV35" s="213">
        <v>197.28</v>
      </c>
      <c r="BW35" s="211"/>
      <c r="BX35" s="96"/>
      <c r="BY35" s="283" t="s">
        <v>645</v>
      </c>
      <c r="BZ35" s="214"/>
      <c r="CA35" s="211"/>
      <c r="CB35" s="215"/>
      <c r="CC35" s="291"/>
      <c r="CD35" s="211"/>
      <c r="CE35" s="215"/>
      <c r="CF35" s="211"/>
      <c r="CG35" s="215"/>
    </row>
    <row r="36" spans="1:85" ht="18" thickTop="1" x14ac:dyDescent="0.3">
      <c r="A36" s="47" t="s">
        <v>646</v>
      </c>
      <c r="B36" s="47"/>
      <c r="C36" s="47"/>
      <c r="D36" s="47"/>
      <c r="E36" s="47"/>
      <c r="F36" s="47"/>
      <c r="G36" s="47"/>
      <c r="H36" s="43"/>
      <c r="I36" s="43" t="s">
        <v>202</v>
      </c>
      <c r="J36" s="44"/>
      <c r="K36" s="44">
        <v>5600</v>
      </c>
      <c r="L36" s="44"/>
      <c r="M36" s="47"/>
      <c r="N36" s="43"/>
      <c r="O36" s="43" t="s">
        <v>647</v>
      </c>
      <c r="P36" s="44">
        <v>50000</v>
      </c>
      <c r="Q36" s="44"/>
      <c r="R36" s="44"/>
      <c r="S36" s="47"/>
      <c r="T36" s="43"/>
      <c r="U36" s="67" t="s">
        <v>432</v>
      </c>
      <c r="V36" s="44"/>
      <c r="W36" s="44"/>
      <c r="X36" s="44"/>
      <c r="Y36" s="47"/>
      <c r="Z36" s="43"/>
      <c r="AA36" s="260"/>
      <c r="AB36" s="44"/>
      <c r="AC36" s="44"/>
      <c r="AD36" s="44"/>
      <c r="AE36" s="47"/>
      <c r="AF36" s="47"/>
      <c r="AG36" s="291"/>
      <c r="AH36" s="291"/>
      <c r="AI36" s="291"/>
      <c r="AJ36" s="291"/>
      <c r="AK36" s="291"/>
      <c r="AL36" s="291"/>
      <c r="AM36" s="291"/>
      <c r="AN36" s="291"/>
      <c r="AO36" s="291"/>
      <c r="AP36" s="291"/>
      <c r="AQ36" s="291"/>
      <c r="AR36" s="291"/>
      <c r="AS36" s="291"/>
      <c r="AT36" s="291"/>
      <c r="AU36" s="291"/>
      <c r="AV36" s="291"/>
      <c r="AW36" s="291"/>
      <c r="AX36" s="291"/>
      <c r="AY36" s="291"/>
      <c r="AZ36" s="291"/>
      <c r="BA36" s="291"/>
      <c r="BB36" s="291"/>
      <c r="BC36" s="291"/>
      <c r="BD36" s="291"/>
      <c r="BE36" s="291"/>
      <c r="BF36" s="291"/>
      <c r="BG36" s="291"/>
      <c r="BH36" s="291"/>
      <c r="BI36" s="291"/>
      <c r="BJ36" s="291"/>
      <c r="BK36" s="291"/>
      <c r="BL36" s="291"/>
      <c r="BM36" s="291"/>
      <c r="BN36" s="291"/>
      <c r="BO36" s="291"/>
      <c r="BP36" s="226" t="s">
        <v>34</v>
      </c>
      <c r="BQ36" s="100"/>
      <c r="BR36" s="213">
        <v>793103.44</v>
      </c>
      <c r="BS36" s="213">
        <v>793103.44</v>
      </c>
      <c r="BT36" s="100"/>
      <c r="BU36" s="213"/>
      <c r="BV36" s="213"/>
      <c r="BW36" s="211"/>
      <c r="BX36" s="86" t="s">
        <v>290</v>
      </c>
      <c r="BY36" s="282"/>
      <c r="BZ36" s="215"/>
      <c r="CA36" s="211"/>
      <c r="CB36" s="215"/>
      <c r="CC36" s="291"/>
      <c r="CD36" s="211"/>
      <c r="CE36" s="215"/>
      <c r="CF36" s="211"/>
      <c r="CG36" s="215"/>
    </row>
    <row r="37" spans="1:85" ht="17.25" customHeight="1" x14ac:dyDescent="0.3">
      <c r="A37" s="304" t="s">
        <v>648</v>
      </c>
      <c r="B37" s="304"/>
      <c r="C37" s="304"/>
      <c r="D37" s="304"/>
      <c r="E37" s="304"/>
      <c r="F37" s="304"/>
      <c r="G37" s="47"/>
      <c r="H37" s="43"/>
      <c r="I37" s="43" t="s">
        <v>207</v>
      </c>
      <c r="J37" s="44"/>
      <c r="K37" s="44">
        <v>1607</v>
      </c>
      <c r="L37" s="44"/>
      <c r="M37" s="47"/>
      <c r="N37" s="43"/>
      <c r="O37" s="67" t="s">
        <v>32</v>
      </c>
      <c r="P37" s="44"/>
      <c r="Q37" s="44"/>
      <c r="R37" s="44">
        <v>100000</v>
      </c>
      <c r="S37" s="47"/>
      <c r="T37" s="43"/>
      <c r="U37" s="260" t="s">
        <v>649</v>
      </c>
      <c r="V37" s="44"/>
      <c r="W37" s="44"/>
      <c r="X37" s="44"/>
      <c r="Y37" s="47"/>
      <c r="Z37" s="43"/>
      <c r="AA37" s="260"/>
      <c r="AB37" s="44"/>
      <c r="AC37" s="44"/>
      <c r="AD37" s="44"/>
      <c r="AE37" s="47"/>
      <c r="AF37" s="307" t="s">
        <v>198</v>
      </c>
      <c r="AG37" s="307"/>
      <c r="AH37" s="291"/>
      <c r="AI37" s="307" t="s">
        <v>78</v>
      </c>
      <c r="AJ37" s="307"/>
      <c r="AK37" s="291"/>
      <c r="AL37" s="307" t="s">
        <v>226</v>
      </c>
      <c r="AM37" s="307"/>
      <c r="AN37" s="291"/>
      <c r="AO37" s="307" t="s">
        <v>271</v>
      </c>
      <c r="AP37" s="307"/>
      <c r="AQ37" s="291"/>
      <c r="AR37" s="307" t="s">
        <v>42</v>
      </c>
      <c r="AS37" s="307"/>
      <c r="AT37" s="291"/>
      <c r="AU37" s="307" t="s">
        <v>339</v>
      </c>
      <c r="AV37" s="307"/>
      <c r="AW37" s="291"/>
      <c r="AX37" s="307" t="s">
        <v>598</v>
      </c>
      <c r="AY37" s="307"/>
      <c r="AZ37" s="291"/>
      <c r="BA37" s="307" t="s">
        <v>650</v>
      </c>
      <c r="BB37" s="307"/>
      <c r="BC37" s="291"/>
      <c r="BD37" s="291"/>
      <c r="BE37" s="291"/>
      <c r="BF37" s="291"/>
      <c r="BG37" s="291"/>
      <c r="BH37" s="291"/>
      <c r="BI37" s="291"/>
      <c r="BJ37" s="291"/>
      <c r="BK37" s="291"/>
      <c r="BL37" s="291"/>
      <c r="BM37" s="291"/>
      <c r="BN37" s="291"/>
      <c r="BO37" s="291"/>
      <c r="BP37" s="226" t="s">
        <v>230</v>
      </c>
      <c r="BQ37" s="100">
        <v>495689.65</v>
      </c>
      <c r="BR37" s="213"/>
      <c r="BS37" s="213"/>
      <c r="BT37" s="100">
        <v>495689.65</v>
      </c>
      <c r="BU37" s="213"/>
      <c r="BV37" s="213"/>
      <c r="BW37" s="291"/>
      <c r="BX37" s="86" t="s">
        <v>17</v>
      </c>
      <c r="BY37" s="282">
        <v>153333.32999999999</v>
      </c>
      <c r="BZ37" s="215"/>
      <c r="CA37" s="211"/>
      <c r="CB37" s="215"/>
      <c r="CC37" s="291"/>
      <c r="CD37" s="211"/>
      <c r="CE37" s="215"/>
      <c r="CF37" s="211"/>
      <c r="CG37" s="215"/>
    </row>
    <row r="38" spans="1:85" ht="17.25" x14ac:dyDescent="0.3">
      <c r="A38" s="304"/>
      <c r="B38" s="304"/>
      <c r="C38" s="304"/>
      <c r="D38" s="304"/>
      <c r="E38" s="304"/>
      <c r="F38" s="304"/>
      <c r="G38" s="47"/>
      <c r="H38" s="43"/>
      <c r="I38" s="67" t="s">
        <v>43</v>
      </c>
      <c r="J38" s="44"/>
      <c r="K38" s="44"/>
      <c r="L38" s="44">
        <v>40600</v>
      </c>
      <c r="M38" s="47"/>
      <c r="N38" s="43"/>
      <c r="O38" s="43" t="s">
        <v>651</v>
      </c>
      <c r="P38" s="44"/>
      <c r="Q38" s="44"/>
      <c r="R38" s="44"/>
      <c r="S38" s="47"/>
      <c r="T38" s="43"/>
      <c r="U38" s="67" t="s">
        <v>652</v>
      </c>
      <c r="V38" s="44"/>
      <c r="W38" s="44"/>
      <c r="X38" s="44"/>
      <c r="Y38" s="47"/>
      <c r="Z38" s="43"/>
      <c r="AA38" s="260"/>
      <c r="AB38" s="44"/>
      <c r="AC38" s="44"/>
      <c r="AD38" s="44"/>
      <c r="AE38" s="47"/>
      <c r="AF38" s="74">
        <v>20000</v>
      </c>
      <c r="AG38" s="75"/>
      <c r="AH38" s="291"/>
      <c r="AI38" s="74">
        <v>7250</v>
      </c>
      <c r="AJ38" s="75"/>
      <c r="AK38" s="291"/>
      <c r="AL38" s="74"/>
      <c r="AM38" s="75">
        <v>152250</v>
      </c>
      <c r="AN38" s="291"/>
      <c r="AO38" s="74">
        <v>1607</v>
      </c>
      <c r="AP38" s="75"/>
      <c r="AQ38" s="291"/>
      <c r="AR38" s="74"/>
      <c r="AS38" s="276">
        <v>1500</v>
      </c>
      <c r="AT38" s="291"/>
      <c r="AU38" s="74"/>
      <c r="AV38" s="75">
        <v>9200</v>
      </c>
      <c r="AW38" s="291"/>
      <c r="AX38" s="74"/>
      <c r="AY38" s="75">
        <v>25000</v>
      </c>
      <c r="AZ38" s="291"/>
      <c r="BA38" s="74"/>
      <c r="BB38" s="75">
        <v>5500</v>
      </c>
      <c r="BC38" s="291"/>
      <c r="BD38" s="291"/>
      <c r="BE38" s="291"/>
      <c r="BF38" s="291"/>
      <c r="BG38" s="291"/>
      <c r="BH38" s="291"/>
      <c r="BI38" s="291"/>
      <c r="BJ38" s="291"/>
      <c r="BK38" s="291"/>
      <c r="BL38" s="291"/>
      <c r="BM38" s="291"/>
      <c r="BN38" s="291"/>
      <c r="BO38" s="291"/>
      <c r="BP38" s="226" t="s">
        <v>174</v>
      </c>
      <c r="BQ38" s="100">
        <v>171390.52</v>
      </c>
      <c r="BR38" s="213"/>
      <c r="BS38" s="213"/>
      <c r="BT38" s="100">
        <v>171390.52</v>
      </c>
      <c r="BU38" s="213"/>
      <c r="BV38" s="213"/>
      <c r="BW38" s="291"/>
      <c r="BX38" s="86" t="s">
        <v>653</v>
      </c>
      <c r="BY38" s="282">
        <v>153333.32999999999</v>
      </c>
      <c r="BZ38" s="211"/>
      <c r="CA38" s="211"/>
      <c r="CB38" s="215"/>
      <c r="CC38" s="291"/>
      <c r="CD38" s="211"/>
      <c r="CE38" s="215"/>
      <c r="CF38" s="211"/>
      <c r="CG38" s="215"/>
    </row>
    <row r="39" spans="1:85" ht="17.25" x14ac:dyDescent="0.3">
      <c r="A39" s="47" t="s">
        <v>654</v>
      </c>
      <c r="B39" s="47"/>
      <c r="C39" s="47"/>
      <c r="D39" s="47"/>
      <c r="E39" s="47"/>
      <c r="F39" s="47"/>
      <c r="G39" s="47"/>
      <c r="H39" s="43"/>
      <c r="I39" s="67" t="s">
        <v>477</v>
      </c>
      <c r="J39" s="44"/>
      <c r="K39" s="44"/>
      <c r="L39" s="44">
        <v>27066.720000000001</v>
      </c>
      <c r="M39" s="47"/>
      <c r="N39" s="43"/>
      <c r="O39" s="67" t="s">
        <v>130</v>
      </c>
      <c r="P39" s="44"/>
      <c r="Q39" s="44"/>
      <c r="R39" s="44"/>
      <c r="S39" s="47"/>
      <c r="T39" s="43"/>
      <c r="U39" s="260" t="s">
        <v>655</v>
      </c>
      <c r="V39" s="44"/>
      <c r="W39" s="44"/>
      <c r="X39" s="44"/>
      <c r="Y39" s="47"/>
      <c r="Z39" s="43"/>
      <c r="AA39" s="260"/>
      <c r="AB39" s="44"/>
      <c r="AC39" s="44"/>
      <c r="AD39" s="44"/>
      <c r="AE39" s="47"/>
      <c r="AF39" s="74">
        <v>5600</v>
      </c>
      <c r="AG39" s="81"/>
      <c r="AH39" s="291"/>
      <c r="AI39" s="74">
        <v>30666.66</v>
      </c>
      <c r="AJ39" s="81"/>
      <c r="AK39" s="291"/>
      <c r="AL39" s="74"/>
      <c r="AM39" s="81"/>
      <c r="AN39" s="291"/>
      <c r="AO39" s="74"/>
      <c r="AP39" s="81"/>
      <c r="AQ39" s="291"/>
      <c r="AR39" s="74"/>
      <c r="AS39" s="81">
        <v>7666.67</v>
      </c>
      <c r="AT39" s="291"/>
      <c r="AU39" s="74"/>
      <c r="AV39" s="81"/>
      <c r="AW39" s="291"/>
      <c r="AX39" s="74"/>
      <c r="AY39" s="81"/>
      <c r="AZ39" s="291"/>
      <c r="BA39" s="74"/>
      <c r="BB39" s="81"/>
      <c r="BC39" s="291"/>
      <c r="BD39" s="291"/>
      <c r="BE39" s="291"/>
      <c r="BF39" s="291"/>
      <c r="BG39" s="291"/>
      <c r="BH39" s="291"/>
      <c r="BI39" s="291"/>
      <c r="BJ39" s="291"/>
      <c r="BK39" s="291"/>
      <c r="BL39" s="291"/>
      <c r="BM39" s="291"/>
      <c r="BN39" s="291"/>
      <c r="BO39" s="291"/>
      <c r="BP39" s="226" t="s">
        <v>78</v>
      </c>
      <c r="BQ39" s="100">
        <v>47154.03</v>
      </c>
      <c r="BR39" s="213"/>
      <c r="BS39" s="213"/>
      <c r="BT39" s="100">
        <v>47154.03</v>
      </c>
      <c r="BU39" s="213"/>
      <c r="BV39" s="213"/>
      <c r="BW39" s="291"/>
      <c r="BX39" s="86" t="s">
        <v>383</v>
      </c>
      <c r="BY39" s="282"/>
      <c r="BZ39" s="211"/>
      <c r="CA39" s="211"/>
      <c r="CB39" s="215"/>
      <c r="CC39" s="291"/>
      <c r="CD39" s="211"/>
      <c r="CE39" s="215"/>
      <c r="CF39" s="211"/>
      <c r="CG39" s="215"/>
    </row>
    <row r="40" spans="1:85" ht="17.25" x14ac:dyDescent="0.3">
      <c r="A40" s="47" t="s">
        <v>656</v>
      </c>
      <c r="B40" s="47"/>
      <c r="C40" s="47"/>
      <c r="D40" s="47"/>
      <c r="E40" s="47"/>
      <c r="F40" s="47"/>
      <c r="G40" s="47"/>
      <c r="H40" s="43"/>
      <c r="I40" s="67" t="s">
        <v>440</v>
      </c>
      <c r="J40" s="44"/>
      <c r="K40" s="44"/>
      <c r="L40" s="44">
        <v>13533.28</v>
      </c>
      <c r="M40" s="47"/>
      <c r="N40" s="43"/>
      <c r="O40" s="43" t="s">
        <v>32</v>
      </c>
      <c r="P40" s="44"/>
      <c r="Q40" s="44">
        <v>28360</v>
      </c>
      <c r="R40" s="44"/>
      <c r="S40" s="47"/>
      <c r="T40" s="43"/>
      <c r="U40" s="67" t="s">
        <v>446</v>
      </c>
      <c r="V40" s="44"/>
      <c r="W40" s="44"/>
      <c r="X40" s="44"/>
      <c r="Y40" s="47"/>
      <c r="Z40" s="43"/>
      <c r="AA40" s="260"/>
      <c r="AB40" s="44"/>
      <c r="AC40" s="44"/>
      <c r="AD40" s="44"/>
      <c r="AE40" s="47"/>
      <c r="AF40" s="74">
        <v>4800</v>
      </c>
      <c r="AG40" s="81"/>
      <c r="AH40" s="291"/>
      <c r="AI40" s="74">
        <v>7666.67</v>
      </c>
      <c r="AJ40" s="81"/>
      <c r="AK40" s="291"/>
      <c r="AL40" s="74"/>
      <c r="AM40" s="81"/>
      <c r="AN40" s="291"/>
      <c r="AO40" s="74"/>
      <c r="AP40" s="81"/>
      <c r="AQ40" s="291"/>
      <c r="AR40" s="74"/>
      <c r="AS40" s="81"/>
      <c r="AT40" s="291"/>
      <c r="AU40" s="74"/>
      <c r="AV40" s="81"/>
      <c r="AW40" s="291"/>
      <c r="AX40" s="74"/>
      <c r="AY40" s="81"/>
      <c r="AZ40" s="291"/>
      <c r="BA40" s="74"/>
      <c r="BB40" s="81"/>
      <c r="BC40" s="291"/>
      <c r="BD40" s="291"/>
      <c r="BE40" s="291"/>
      <c r="BF40" s="291"/>
      <c r="BG40" s="291"/>
      <c r="BH40" s="291"/>
      <c r="BI40" s="291"/>
      <c r="BJ40" s="291"/>
      <c r="BK40" s="291"/>
      <c r="BL40" s="291"/>
      <c r="BM40" s="291"/>
      <c r="BN40" s="291"/>
      <c r="BO40" s="291"/>
      <c r="BP40" s="87" t="s">
        <v>42</v>
      </c>
      <c r="BQ40" s="100"/>
      <c r="BR40" s="213">
        <v>9166.67</v>
      </c>
      <c r="BS40" s="213">
        <v>9166.67</v>
      </c>
      <c r="BT40" s="100"/>
      <c r="BU40" s="213"/>
      <c r="BV40" s="213"/>
      <c r="BW40" s="291"/>
      <c r="BX40" s="86" t="s">
        <v>387</v>
      </c>
      <c r="BY40" s="282">
        <v>60000</v>
      </c>
      <c r="BZ40" s="211"/>
      <c r="CA40" s="211"/>
      <c r="CB40" s="215"/>
      <c r="CC40" s="291"/>
      <c r="CD40" s="211"/>
      <c r="CE40" s="215"/>
      <c r="CF40" s="211"/>
      <c r="CG40" s="215"/>
    </row>
    <row r="41" spans="1:85" ht="17.25" x14ac:dyDescent="0.3">
      <c r="A41" s="304" t="s">
        <v>657</v>
      </c>
      <c r="B41" s="304"/>
      <c r="C41" s="304"/>
      <c r="D41" s="304"/>
      <c r="E41" s="304"/>
      <c r="F41" s="304"/>
      <c r="G41" s="47"/>
      <c r="H41" s="43"/>
      <c r="I41" s="67" t="s">
        <v>325</v>
      </c>
      <c r="J41" s="44"/>
      <c r="K41" s="44"/>
      <c r="L41" s="44">
        <v>1409.72</v>
      </c>
      <c r="M41" s="47"/>
      <c r="N41" s="43"/>
      <c r="O41" s="67" t="s">
        <v>434</v>
      </c>
      <c r="P41" s="44"/>
      <c r="Q41" s="44"/>
      <c r="R41" s="44">
        <v>28360</v>
      </c>
      <c r="S41" s="47"/>
      <c r="T41" s="43"/>
      <c r="U41" s="260" t="s">
        <v>67</v>
      </c>
      <c r="V41" s="44"/>
      <c r="W41" s="44"/>
      <c r="X41" s="44"/>
      <c r="Y41" s="47"/>
      <c r="Z41" s="43"/>
      <c r="AA41" s="260"/>
      <c r="AB41" s="44"/>
      <c r="AC41" s="44"/>
      <c r="AD41" s="44"/>
      <c r="AE41" s="47"/>
      <c r="AF41" s="74"/>
      <c r="AG41" s="81"/>
      <c r="AH41" s="291"/>
      <c r="AI41" s="74">
        <v>1570.7</v>
      </c>
      <c r="AJ41" s="81"/>
      <c r="AK41" s="291"/>
      <c r="AL41" s="74"/>
      <c r="AM41" s="81"/>
      <c r="AN41" s="291"/>
      <c r="AO41" s="74"/>
      <c r="AP41" s="81"/>
      <c r="AQ41" s="291"/>
      <c r="AR41" s="74"/>
      <c r="AS41" s="81"/>
      <c r="AT41" s="291"/>
      <c r="AU41" s="74"/>
      <c r="AV41" s="81"/>
      <c r="AW41" s="291"/>
      <c r="AX41" s="74"/>
      <c r="AY41" s="81"/>
      <c r="AZ41" s="291"/>
      <c r="BA41" s="74"/>
      <c r="BB41" s="81"/>
      <c r="BC41" s="291"/>
      <c r="BD41" s="291"/>
      <c r="BE41" s="291"/>
      <c r="BF41" s="291"/>
      <c r="BG41" s="291"/>
      <c r="BH41" s="291"/>
      <c r="BI41" s="291"/>
      <c r="BJ41" s="291"/>
      <c r="BK41" s="291"/>
      <c r="BL41" s="291"/>
      <c r="BM41" s="291"/>
      <c r="BN41" s="291"/>
      <c r="BO41" s="291"/>
      <c r="BP41" s="226" t="s">
        <v>510</v>
      </c>
      <c r="BQ41" s="100"/>
      <c r="BR41" s="213">
        <v>55000</v>
      </c>
      <c r="BS41" s="213">
        <v>55000</v>
      </c>
      <c r="BT41" s="100"/>
      <c r="BU41" s="213"/>
      <c r="BV41" s="213"/>
      <c r="BW41" s="291"/>
      <c r="BX41" s="86" t="s">
        <v>658</v>
      </c>
      <c r="BY41" s="282">
        <v>60000</v>
      </c>
      <c r="BZ41" s="211"/>
      <c r="CA41" s="211"/>
      <c r="CB41" s="215"/>
      <c r="CC41" s="291"/>
      <c r="CD41" s="211"/>
      <c r="CE41" s="215"/>
      <c r="CF41" s="211"/>
      <c r="CG41" s="215"/>
    </row>
    <row r="42" spans="1:85" ht="17.25" x14ac:dyDescent="0.3">
      <c r="A42" s="304"/>
      <c r="B42" s="304"/>
      <c r="C42" s="304"/>
      <c r="D42" s="304"/>
      <c r="E42" s="304"/>
      <c r="F42" s="304"/>
      <c r="G42" s="47"/>
      <c r="H42" s="43"/>
      <c r="I42" s="67" t="s">
        <v>326</v>
      </c>
      <c r="J42" s="44"/>
      <c r="K42" s="44"/>
      <c r="L42" s="44">
        <v>197.28</v>
      </c>
      <c r="M42" s="47"/>
      <c r="N42" s="43"/>
      <c r="O42" s="43" t="s">
        <v>659</v>
      </c>
      <c r="P42" s="44"/>
      <c r="Q42" s="44"/>
      <c r="R42" s="44"/>
      <c r="S42" s="47"/>
      <c r="T42" s="43"/>
      <c r="U42" s="67" t="s">
        <v>17</v>
      </c>
      <c r="V42" s="44"/>
      <c r="W42" s="44"/>
      <c r="X42" s="44"/>
      <c r="Y42" s="47"/>
      <c r="Z42" s="43"/>
      <c r="AA42" s="260"/>
      <c r="AB42" s="44"/>
      <c r="AC42" s="44"/>
      <c r="AD42" s="44"/>
      <c r="AE42" s="47"/>
      <c r="AF42" s="74"/>
      <c r="AG42" s="81"/>
      <c r="AH42" s="291"/>
      <c r="AI42" s="74"/>
      <c r="AJ42" s="81"/>
      <c r="AK42" s="291"/>
      <c r="AL42" s="74"/>
      <c r="AM42" s="81"/>
      <c r="AN42" s="291"/>
      <c r="AO42" s="74"/>
      <c r="AP42" s="81"/>
      <c r="AQ42" s="291"/>
      <c r="AR42" s="74"/>
      <c r="AS42" s="81"/>
      <c r="AT42" s="291"/>
      <c r="AU42" s="74"/>
      <c r="AV42" s="81"/>
      <c r="AW42" s="291"/>
      <c r="AX42" s="74"/>
      <c r="AY42" s="81"/>
      <c r="AZ42" s="291"/>
      <c r="BA42" s="74"/>
      <c r="BB42" s="81"/>
      <c r="BC42" s="291"/>
      <c r="BD42" s="291"/>
      <c r="BE42" s="291"/>
      <c r="BF42" s="291"/>
      <c r="BG42" s="291"/>
      <c r="BH42" s="291"/>
      <c r="BI42" s="291"/>
      <c r="BJ42" s="291"/>
      <c r="BK42" s="291"/>
      <c r="BL42" s="291"/>
      <c r="BM42" s="291"/>
      <c r="BN42" s="291"/>
      <c r="BO42" s="291"/>
      <c r="BP42" s="87" t="s">
        <v>32</v>
      </c>
      <c r="BQ42" s="100"/>
      <c r="BR42" s="213">
        <v>6646215</v>
      </c>
      <c r="BS42" s="213"/>
      <c r="BT42" s="100"/>
      <c r="BU42" s="213"/>
      <c r="BV42" s="213">
        <v>6646215</v>
      </c>
      <c r="BW42" s="291"/>
      <c r="BX42" s="252"/>
      <c r="BY42" s="252"/>
      <c r="BZ42" s="252"/>
      <c r="CA42" s="252"/>
      <c r="CB42" s="255"/>
      <c r="CC42" s="252"/>
      <c r="CD42" s="252"/>
      <c r="CE42" s="255"/>
      <c r="CF42" s="252"/>
      <c r="CG42" s="255"/>
    </row>
    <row r="43" spans="1:85" ht="17.25" x14ac:dyDescent="0.3">
      <c r="A43" s="47" t="s">
        <v>660</v>
      </c>
      <c r="B43" s="47"/>
      <c r="C43" s="47"/>
      <c r="D43" s="47"/>
      <c r="E43" s="47"/>
      <c r="F43" s="47"/>
      <c r="G43" s="47"/>
      <c r="H43" s="43"/>
      <c r="I43" s="43" t="s">
        <v>661</v>
      </c>
      <c r="J43" s="44"/>
      <c r="K43" s="44"/>
      <c r="L43" s="44"/>
      <c r="M43" s="47"/>
      <c r="N43" s="43"/>
      <c r="O43" s="67" t="s">
        <v>162</v>
      </c>
      <c r="P43" s="44"/>
      <c r="Q43" s="44"/>
      <c r="R43" s="44"/>
      <c r="S43" s="47"/>
      <c r="T43" s="43"/>
      <c r="U43" s="67" t="s">
        <v>662</v>
      </c>
      <c r="V43" s="44"/>
      <c r="W43" s="44"/>
      <c r="X43" s="44"/>
      <c r="Y43" s="47"/>
      <c r="Z43" s="43"/>
      <c r="AA43" s="260"/>
      <c r="AB43" s="44"/>
      <c r="AC43" s="44"/>
      <c r="AD43" s="44"/>
      <c r="AE43" s="47"/>
      <c r="AF43" s="74"/>
      <c r="AG43" s="81"/>
      <c r="AH43" s="291"/>
      <c r="AI43" s="74"/>
      <c r="AJ43" s="81"/>
      <c r="AK43" s="291"/>
      <c r="AL43" s="74"/>
      <c r="AM43" s="81"/>
      <c r="AN43" s="291"/>
      <c r="AO43" s="74"/>
      <c r="AP43" s="81"/>
      <c r="AQ43" s="291"/>
      <c r="AR43" s="74"/>
      <c r="AS43" s="81"/>
      <c r="AT43" s="291"/>
      <c r="AU43" s="74"/>
      <c r="AV43" s="81"/>
      <c r="AW43" s="291"/>
      <c r="AX43" s="74"/>
      <c r="AY43" s="81"/>
      <c r="AZ43" s="291"/>
      <c r="BA43" s="74"/>
      <c r="BB43" s="81"/>
      <c r="BC43" s="291"/>
      <c r="BD43" s="291"/>
      <c r="BE43" s="291"/>
      <c r="BF43" s="291"/>
      <c r="BG43" s="291"/>
      <c r="BH43" s="291"/>
      <c r="BI43" s="291"/>
      <c r="BJ43" s="291"/>
      <c r="BK43" s="291"/>
      <c r="BL43" s="291"/>
      <c r="BM43" s="291"/>
      <c r="BN43" s="291"/>
      <c r="BO43" s="291"/>
      <c r="BP43" s="87" t="s">
        <v>538</v>
      </c>
      <c r="BQ43" s="100"/>
      <c r="BR43" s="213">
        <v>85905</v>
      </c>
      <c r="BS43" s="213"/>
      <c r="BT43" s="100"/>
      <c r="BU43" s="213"/>
      <c r="BV43" s="213">
        <v>85905</v>
      </c>
      <c r="BW43" s="291"/>
      <c r="BX43" s="291"/>
      <c r="BY43" s="291"/>
      <c r="BZ43" s="291"/>
      <c r="CA43" s="291"/>
      <c r="CB43" s="291"/>
      <c r="CC43" s="291"/>
      <c r="CD43" s="291"/>
      <c r="CE43" s="291"/>
      <c r="CF43" s="291"/>
      <c r="CG43" s="291"/>
    </row>
    <row r="44" spans="1:85" ht="17.25" x14ac:dyDescent="0.3">
      <c r="A44" s="304" t="s">
        <v>663</v>
      </c>
      <c r="B44" s="304"/>
      <c r="C44" s="304"/>
      <c r="D44" s="304"/>
      <c r="E44" s="304"/>
      <c r="F44" s="304"/>
      <c r="G44" s="47"/>
      <c r="H44" s="43"/>
      <c r="I44" s="67" t="s">
        <v>87</v>
      </c>
      <c r="J44" s="44"/>
      <c r="K44" s="44"/>
      <c r="L44" s="44"/>
      <c r="M44" s="47"/>
      <c r="N44" s="43"/>
      <c r="O44" s="43" t="s">
        <v>241</v>
      </c>
      <c r="P44" s="44"/>
      <c r="Q44" s="44">
        <v>25000</v>
      </c>
      <c r="R44" s="44"/>
      <c r="S44" s="47"/>
      <c r="T44" s="43"/>
      <c r="U44" s="260" t="s">
        <v>38</v>
      </c>
      <c r="V44" s="44"/>
      <c r="W44" s="44"/>
      <c r="X44" s="44"/>
      <c r="Y44" s="47"/>
      <c r="Z44" s="43"/>
      <c r="AA44" s="260"/>
      <c r="AB44" s="44"/>
      <c r="AC44" s="44"/>
      <c r="AD44" s="44"/>
      <c r="AE44" s="47"/>
      <c r="AF44" s="74"/>
      <c r="AG44" s="81"/>
      <c r="AH44" s="291"/>
      <c r="AI44" s="74"/>
      <c r="AJ44" s="81"/>
      <c r="AK44" s="291"/>
      <c r="AL44" s="74"/>
      <c r="AM44" s="81"/>
      <c r="AN44" s="291"/>
      <c r="AO44" s="74"/>
      <c r="AP44" s="81"/>
      <c r="AQ44" s="291"/>
      <c r="AR44" s="74"/>
      <c r="AS44" s="81"/>
      <c r="AT44" s="291"/>
      <c r="AU44" s="74"/>
      <c r="AV44" s="81"/>
      <c r="AW44" s="291"/>
      <c r="AX44" s="74"/>
      <c r="AY44" s="81"/>
      <c r="AZ44" s="291"/>
      <c r="BA44" s="74"/>
      <c r="BB44" s="81"/>
      <c r="BC44" s="291"/>
      <c r="BD44" s="291"/>
      <c r="BE44" s="291"/>
      <c r="BF44" s="291"/>
      <c r="BG44" s="291"/>
      <c r="BH44" s="291"/>
      <c r="BI44" s="291"/>
      <c r="BJ44" s="291"/>
      <c r="BK44" s="291"/>
      <c r="BL44" s="291"/>
      <c r="BM44" s="291"/>
      <c r="BN44" s="291"/>
      <c r="BO44" s="291"/>
      <c r="BP44" s="87" t="s">
        <v>525</v>
      </c>
      <c r="BQ44" s="100"/>
      <c r="BR44" s="213">
        <v>492650</v>
      </c>
      <c r="BS44" s="213"/>
      <c r="BT44" s="100"/>
      <c r="BU44" s="213"/>
      <c r="BV44" s="213">
        <v>492650</v>
      </c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</row>
    <row r="45" spans="1:85" ht="17.25" x14ac:dyDescent="0.3">
      <c r="A45" s="304"/>
      <c r="B45" s="304"/>
      <c r="C45" s="304"/>
      <c r="D45" s="304"/>
      <c r="E45" s="304"/>
      <c r="F45" s="304"/>
      <c r="G45" s="47"/>
      <c r="H45" s="43"/>
      <c r="I45" s="43" t="s">
        <v>257</v>
      </c>
      <c r="J45" s="44"/>
      <c r="K45" s="44">
        <v>150000</v>
      </c>
      <c r="L45" s="44"/>
      <c r="M45" s="47"/>
      <c r="N45" s="43"/>
      <c r="O45" s="43" t="s">
        <v>170</v>
      </c>
      <c r="P45" s="44"/>
      <c r="Q45" s="44">
        <v>1500</v>
      </c>
      <c r="R45" s="44"/>
      <c r="S45" s="47"/>
      <c r="T45" s="43"/>
      <c r="U45" s="260" t="s">
        <v>78</v>
      </c>
      <c r="V45" s="44"/>
      <c r="W45" s="44"/>
      <c r="X45" s="44"/>
      <c r="Y45" s="47"/>
      <c r="Z45" s="43"/>
      <c r="AA45" s="260"/>
      <c r="AB45" s="44"/>
      <c r="AC45" s="44"/>
      <c r="AD45" s="44"/>
      <c r="AE45" s="47"/>
      <c r="AF45" s="92">
        <f>SUM(AF38:AF44)</f>
        <v>30400</v>
      </c>
      <c r="AG45" s="93"/>
      <c r="AH45" s="291"/>
      <c r="AI45" s="92">
        <f>SUM(AI38:AI44)</f>
        <v>47154.03</v>
      </c>
      <c r="AJ45" s="93">
        <v>47154.03</v>
      </c>
      <c r="AK45" s="291"/>
      <c r="AL45" s="71"/>
      <c r="AM45" s="93">
        <f>SUM(AM38:AM44)</f>
        <v>152250</v>
      </c>
      <c r="AN45" s="291"/>
      <c r="AO45" s="92">
        <f>SUM(AO38:AO44)</f>
        <v>1607</v>
      </c>
      <c r="AP45" s="93"/>
      <c r="AQ45" s="291"/>
      <c r="AR45" s="92">
        <v>9166.67</v>
      </c>
      <c r="AS45" s="93">
        <f>SUM(AS38:AS44)</f>
        <v>9166.67</v>
      </c>
      <c r="AT45" s="291"/>
      <c r="AU45" s="71"/>
      <c r="AV45" s="93">
        <f>SUM(AV38:AV44)</f>
        <v>9200</v>
      </c>
      <c r="AW45" s="291"/>
      <c r="AX45" s="71"/>
      <c r="AY45" s="93">
        <f>SUM(AY38:AY44)</f>
        <v>25000</v>
      </c>
      <c r="AZ45" s="291"/>
      <c r="BA45" s="71"/>
      <c r="BB45" s="93">
        <f>SUM(BB38:BB44)</f>
        <v>5500</v>
      </c>
      <c r="BC45" s="291"/>
      <c r="BD45" s="291"/>
      <c r="BE45" s="291"/>
      <c r="BF45" s="291"/>
      <c r="BG45" s="291"/>
      <c r="BH45" s="291"/>
      <c r="BI45" s="291"/>
      <c r="BJ45" s="291"/>
      <c r="BK45" s="291"/>
      <c r="BL45" s="291"/>
      <c r="BM45" s="291"/>
      <c r="BN45" s="291"/>
      <c r="BO45" s="291"/>
      <c r="BP45" s="87" t="s">
        <v>434</v>
      </c>
      <c r="BQ45" s="100">
        <v>538570</v>
      </c>
      <c r="BR45" s="213"/>
      <c r="BS45" s="213"/>
      <c r="BT45" s="100"/>
      <c r="BU45" s="213">
        <v>538570</v>
      </c>
      <c r="BV45" s="213"/>
      <c r="BW45" s="291"/>
      <c r="BX45" s="291"/>
      <c r="BY45" s="291"/>
      <c r="BZ45" s="291"/>
      <c r="CA45" s="291"/>
      <c r="CB45" s="291"/>
      <c r="CC45" s="291"/>
      <c r="CD45" s="291"/>
      <c r="CE45" s="291"/>
      <c r="CF45" s="291"/>
      <c r="CG45" s="291"/>
    </row>
    <row r="46" spans="1:85" ht="18" thickBot="1" x14ac:dyDescent="0.35">
      <c r="A46" s="304" t="s">
        <v>664</v>
      </c>
      <c r="B46" s="304"/>
      <c r="C46" s="304"/>
      <c r="D46" s="304"/>
      <c r="E46" s="304"/>
      <c r="F46" s="304"/>
      <c r="G46" s="47"/>
      <c r="H46" s="43"/>
      <c r="I46" s="43" t="s">
        <v>198</v>
      </c>
      <c r="J46" s="44"/>
      <c r="K46" s="44">
        <v>4800</v>
      </c>
      <c r="L46" s="44"/>
      <c r="M46" s="47"/>
      <c r="N46" s="43"/>
      <c r="O46" s="67" t="s">
        <v>43</v>
      </c>
      <c r="P46" s="44"/>
      <c r="Q46" s="44"/>
      <c r="R46" s="44">
        <v>25000</v>
      </c>
      <c r="S46" s="47"/>
      <c r="T46" s="43"/>
      <c r="U46" s="67" t="s">
        <v>43</v>
      </c>
      <c r="V46" s="44"/>
      <c r="W46" s="44"/>
      <c r="X46" s="44"/>
      <c r="Y46" s="47"/>
      <c r="Z46" s="43"/>
      <c r="AA46" s="260"/>
      <c r="AB46" s="44"/>
      <c r="AC46" s="44"/>
      <c r="AD46" s="44"/>
      <c r="AE46" s="47"/>
      <c r="AF46" s="94">
        <f>AF45-AG45</f>
        <v>30400</v>
      </c>
      <c r="AG46" s="81"/>
      <c r="AH46" s="291"/>
      <c r="AI46" s="360" t="s">
        <v>68</v>
      </c>
      <c r="AJ46" s="360"/>
      <c r="AK46" s="291"/>
      <c r="AL46" s="205"/>
      <c r="AM46" s="203">
        <f>SUM(AM45)</f>
        <v>152250</v>
      </c>
      <c r="AN46" s="291"/>
      <c r="AO46" s="94">
        <f>AO45-AP45</f>
        <v>1607</v>
      </c>
      <c r="AP46" s="81"/>
      <c r="AQ46" s="291"/>
      <c r="AR46" s="360" t="s">
        <v>68</v>
      </c>
      <c r="AS46" s="360"/>
      <c r="AT46" s="291"/>
      <c r="AU46" s="205"/>
      <c r="AV46" s="203">
        <f>SUM(AV45)</f>
        <v>9200</v>
      </c>
      <c r="AW46" s="291"/>
      <c r="AX46" s="205"/>
      <c r="AY46" s="203">
        <f>SUM(AY45)</f>
        <v>25000</v>
      </c>
      <c r="AZ46" s="291"/>
      <c r="BA46" s="205"/>
      <c r="BB46" s="203">
        <f>SUM(BB45)</f>
        <v>5500</v>
      </c>
      <c r="BC46" s="291"/>
      <c r="BD46" s="291"/>
      <c r="BE46" s="291"/>
      <c r="BF46" s="291"/>
      <c r="BG46" s="291"/>
      <c r="BH46" s="291"/>
      <c r="BI46" s="291"/>
      <c r="BJ46" s="291"/>
      <c r="BK46" s="291"/>
      <c r="BL46" s="291"/>
      <c r="BM46" s="291"/>
      <c r="BN46" s="291"/>
      <c r="BO46" s="291"/>
      <c r="BP46" s="87" t="s">
        <v>580</v>
      </c>
      <c r="BQ46" s="100"/>
      <c r="BR46" s="213">
        <v>350800</v>
      </c>
      <c r="BS46" s="213"/>
      <c r="BT46" s="100"/>
      <c r="BU46" s="213"/>
      <c r="BV46" s="213">
        <v>350800</v>
      </c>
      <c r="BW46" s="291"/>
      <c r="BX46" s="291"/>
      <c r="BY46" s="291"/>
      <c r="BZ46" s="291"/>
      <c r="CA46" s="291"/>
      <c r="CB46" s="291"/>
      <c r="CC46" s="291"/>
      <c r="CD46" s="291"/>
      <c r="CE46" s="291"/>
      <c r="CF46" s="291"/>
      <c r="CG46" s="291"/>
    </row>
    <row r="47" spans="1:85" ht="18" thickTop="1" x14ac:dyDescent="0.3">
      <c r="A47" s="304"/>
      <c r="B47" s="304"/>
      <c r="C47" s="304"/>
      <c r="D47" s="304"/>
      <c r="E47" s="304"/>
      <c r="F47" s="304"/>
      <c r="G47" s="47"/>
      <c r="H47" s="43"/>
      <c r="I47" s="43" t="s">
        <v>202</v>
      </c>
      <c r="J47" s="44"/>
      <c r="K47" s="44">
        <v>19200</v>
      </c>
      <c r="L47" s="44"/>
      <c r="M47" s="47"/>
      <c r="N47" s="43"/>
      <c r="O47" s="67" t="s">
        <v>42</v>
      </c>
      <c r="P47" s="44"/>
      <c r="Q47" s="44"/>
      <c r="R47" s="44">
        <v>1500</v>
      </c>
      <c r="S47" s="47"/>
      <c r="T47" s="43"/>
      <c r="U47" s="260" t="s">
        <v>665</v>
      </c>
      <c r="V47" s="44"/>
      <c r="W47" s="44"/>
      <c r="X47" s="44"/>
      <c r="Y47" s="47"/>
      <c r="Z47" s="43"/>
      <c r="AA47" s="260"/>
      <c r="AB47" s="44"/>
      <c r="AC47" s="44"/>
      <c r="AD47" s="44"/>
      <c r="AE47" s="47"/>
      <c r="AF47" s="47"/>
      <c r="AG47" s="291"/>
      <c r="AH47" s="291"/>
      <c r="AI47" s="291"/>
      <c r="AJ47" s="291"/>
      <c r="AK47" s="291"/>
      <c r="AL47" s="291"/>
      <c r="AM47" s="291"/>
      <c r="AN47" s="291"/>
      <c r="AO47" s="291"/>
      <c r="AP47" s="291"/>
      <c r="AQ47" s="291"/>
      <c r="AR47" s="291"/>
      <c r="AS47" s="291"/>
      <c r="AT47" s="291"/>
      <c r="AU47" s="291"/>
      <c r="AV47" s="291"/>
      <c r="AW47" s="291"/>
      <c r="AX47" s="291"/>
      <c r="AY47" s="291"/>
      <c r="AZ47" s="291"/>
      <c r="BA47" s="291"/>
      <c r="BB47" s="291"/>
      <c r="BC47" s="291"/>
      <c r="BD47" s="291"/>
      <c r="BE47" s="291"/>
      <c r="BF47" s="291"/>
      <c r="BG47" s="291"/>
      <c r="BH47" s="291"/>
      <c r="BI47" s="291"/>
      <c r="BJ47" s="291"/>
      <c r="BK47" s="291"/>
      <c r="BL47" s="291"/>
      <c r="BM47" s="291"/>
      <c r="BN47" s="291"/>
      <c r="BO47" s="291"/>
      <c r="BP47" s="87" t="s">
        <v>512</v>
      </c>
      <c r="BQ47" s="100"/>
      <c r="BR47" s="213"/>
      <c r="BS47" s="213"/>
      <c r="BT47" s="100">
        <v>143035.91</v>
      </c>
      <c r="BU47" s="213"/>
      <c r="BV47" s="213"/>
      <c r="BW47" s="291"/>
      <c r="BX47" s="291"/>
      <c r="BY47" s="291"/>
      <c r="BZ47" s="291"/>
      <c r="CA47" s="291"/>
      <c r="CB47" s="291"/>
      <c r="CC47" s="291"/>
      <c r="CD47" s="291"/>
      <c r="CE47" s="291"/>
      <c r="CF47" s="291"/>
      <c r="CG47" s="291"/>
    </row>
    <row r="48" spans="1:85" ht="17.25" x14ac:dyDescent="0.3">
      <c r="A48" s="47" t="s">
        <v>666</v>
      </c>
      <c r="B48" s="47"/>
      <c r="C48" s="47"/>
      <c r="D48" s="47"/>
      <c r="E48" s="47"/>
      <c r="F48" s="47"/>
      <c r="G48" s="47"/>
      <c r="H48" s="43"/>
      <c r="I48" s="67" t="s">
        <v>43</v>
      </c>
      <c r="J48" s="44"/>
      <c r="K48" s="44"/>
      <c r="L48" s="44">
        <v>34800</v>
      </c>
      <c r="M48" s="47"/>
      <c r="N48" s="43"/>
      <c r="O48" s="43" t="s">
        <v>667</v>
      </c>
      <c r="P48" s="44"/>
      <c r="Q48" s="44"/>
      <c r="R48" s="44"/>
      <c r="S48" s="47"/>
      <c r="T48" s="43"/>
      <c r="U48" s="67" t="s">
        <v>462</v>
      </c>
      <c r="V48" s="44"/>
      <c r="W48" s="44"/>
      <c r="X48" s="44"/>
      <c r="Y48" s="47"/>
      <c r="Z48" s="43"/>
      <c r="AA48" s="260"/>
      <c r="AB48" s="44"/>
      <c r="AC48" s="44"/>
      <c r="AD48" s="44"/>
      <c r="AE48" s="47"/>
      <c r="AF48" s="307" t="s">
        <v>412</v>
      </c>
      <c r="AG48" s="307"/>
      <c r="AH48" s="291"/>
      <c r="AI48" s="307" t="s">
        <v>440</v>
      </c>
      <c r="AJ48" s="307"/>
      <c r="AK48" s="291"/>
      <c r="AL48" s="307" t="s">
        <v>325</v>
      </c>
      <c r="AM48" s="307"/>
      <c r="AN48" s="291"/>
      <c r="AO48" s="307" t="s">
        <v>326</v>
      </c>
      <c r="AP48" s="307"/>
      <c r="AQ48" s="291"/>
      <c r="AR48" s="307" t="s">
        <v>668</v>
      </c>
      <c r="AS48" s="307"/>
      <c r="AT48" s="291"/>
      <c r="AU48" s="307" t="s">
        <v>208</v>
      </c>
      <c r="AV48" s="307"/>
      <c r="AW48" s="291"/>
      <c r="AX48" s="307" t="s">
        <v>341</v>
      </c>
      <c r="AY48" s="307"/>
      <c r="AZ48" s="291"/>
      <c r="BA48" s="307" t="s">
        <v>83</v>
      </c>
      <c r="BB48" s="307"/>
      <c r="BC48" s="291"/>
      <c r="BD48" s="291"/>
      <c r="BE48" s="291"/>
      <c r="BF48" s="291"/>
      <c r="BG48" s="291"/>
      <c r="BH48" s="291"/>
      <c r="BI48" s="291"/>
      <c r="BJ48" s="291"/>
      <c r="BK48" s="291"/>
      <c r="BL48" s="291"/>
      <c r="BM48" s="291"/>
      <c r="BN48" s="291"/>
      <c r="BO48" s="291"/>
      <c r="BP48" s="87" t="s">
        <v>565</v>
      </c>
      <c r="BQ48" s="100"/>
      <c r="BR48" s="213"/>
      <c r="BS48" s="213"/>
      <c r="BT48" s="100"/>
      <c r="BU48" s="213"/>
      <c r="BV48" s="213">
        <v>143035.91</v>
      </c>
      <c r="BW48" s="291"/>
      <c r="BX48" s="291"/>
      <c r="BY48" s="291"/>
      <c r="BZ48" s="291"/>
      <c r="CA48" s="291"/>
      <c r="CB48" s="291"/>
      <c r="CC48" s="291"/>
      <c r="CD48" s="291"/>
      <c r="CE48" s="291"/>
      <c r="CF48" s="291"/>
      <c r="CG48" s="291"/>
    </row>
    <row r="49" spans="1:74" ht="18" thickBot="1" x14ac:dyDescent="0.35">
      <c r="A49" s="47" t="s">
        <v>669</v>
      </c>
      <c r="B49" s="291"/>
      <c r="C49" s="291"/>
      <c r="D49" s="291"/>
      <c r="E49" s="47"/>
      <c r="F49" s="47"/>
      <c r="G49" s="47"/>
      <c r="H49" s="43"/>
      <c r="I49" s="67" t="s">
        <v>477</v>
      </c>
      <c r="J49" s="44"/>
      <c r="K49" s="44"/>
      <c r="L49" s="44">
        <v>69600</v>
      </c>
      <c r="M49" s="47"/>
      <c r="N49" s="43"/>
      <c r="O49" s="43"/>
      <c r="P49" s="44"/>
      <c r="Q49" s="44"/>
      <c r="R49" s="44"/>
      <c r="S49" s="47"/>
      <c r="T49" s="43"/>
      <c r="U49" s="260" t="s">
        <v>41</v>
      </c>
      <c r="V49" s="44"/>
      <c r="W49" s="44"/>
      <c r="X49" s="44"/>
      <c r="Y49" s="47"/>
      <c r="Z49" s="43"/>
      <c r="AA49" s="260"/>
      <c r="AB49" s="44"/>
      <c r="AC49" s="44"/>
      <c r="AD49" s="44"/>
      <c r="AE49" s="47"/>
      <c r="AF49" s="74">
        <v>85905</v>
      </c>
      <c r="AG49" s="75">
        <v>1718100</v>
      </c>
      <c r="AH49" s="291"/>
      <c r="AI49" s="74"/>
      <c r="AJ49" s="75">
        <v>13533.28</v>
      </c>
      <c r="AK49" s="291"/>
      <c r="AL49" s="74"/>
      <c r="AM49" s="75">
        <v>1409.72</v>
      </c>
      <c r="AN49" s="291"/>
      <c r="AO49" s="74"/>
      <c r="AP49" s="75">
        <v>197.28</v>
      </c>
      <c r="AQ49" s="291"/>
      <c r="AR49" s="74"/>
      <c r="AS49" s="75">
        <v>9375</v>
      </c>
      <c r="AT49" s="291"/>
      <c r="AU49" s="74"/>
      <c r="AV49" s="276">
        <v>55000</v>
      </c>
      <c r="AW49" s="291"/>
      <c r="AX49" s="74"/>
      <c r="AY49" s="75">
        <v>3965.52</v>
      </c>
      <c r="AZ49" s="291"/>
      <c r="BA49" s="74">
        <v>306666.65999999997</v>
      </c>
      <c r="BB49" s="75">
        <v>153333.32999999999</v>
      </c>
      <c r="BC49" s="291"/>
      <c r="BD49" s="291"/>
      <c r="BE49" s="291"/>
      <c r="BF49" s="291"/>
      <c r="BG49" s="291"/>
      <c r="BH49" s="291"/>
      <c r="BI49" s="291"/>
      <c r="BJ49" s="291"/>
      <c r="BK49" s="291"/>
      <c r="BL49" s="291"/>
      <c r="BM49" s="291"/>
      <c r="BN49" s="291"/>
      <c r="BO49" s="291"/>
      <c r="BP49" s="278" t="s">
        <v>138</v>
      </c>
      <c r="BQ49" s="235">
        <f t="shared" ref="BQ49:BV49" si="0">SUM(BQ7:BQ48)</f>
        <v>9054312.1899999995</v>
      </c>
      <c r="BR49" s="50">
        <f t="shared" si="0"/>
        <v>9054312.1899999995</v>
      </c>
      <c r="BS49" s="50">
        <f t="shared" si="0"/>
        <v>857270.11</v>
      </c>
      <c r="BT49" s="281">
        <f t="shared" si="0"/>
        <v>857270.1100000001</v>
      </c>
      <c r="BU49" s="50">
        <f t="shared" si="0"/>
        <v>8340077.9900000002</v>
      </c>
      <c r="BV49" s="50">
        <f t="shared" si="0"/>
        <v>8340077.9900000002</v>
      </c>
    </row>
    <row r="50" spans="1:74" ht="18" thickTop="1" x14ac:dyDescent="0.3">
      <c r="A50" s="47" t="s">
        <v>670</v>
      </c>
      <c r="B50" s="47"/>
      <c r="C50" s="47"/>
      <c r="D50" s="47"/>
      <c r="E50" s="47"/>
      <c r="F50" s="47"/>
      <c r="G50" s="47"/>
      <c r="H50" s="43"/>
      <c r="I50" s="67" t="s">
        <v>440</v>
      </c>
      <c r="J50" s="44"/>
      <c r="K50" s="44"/>
      <c r="L50" s="44">
        <v>69600</v>
      </c>
      <c r="M50" s="47"/>
      <c r="N50" s="43"/>
      <c r="O50" s="43"/>
      <c r="P50" s="44"/>
      <c r="Q50" s="44"/>
      <c r="R50" s="44"/>
      <c r="S50" s="47"/>
      <c r="T50" s="43"/>
      <c r="U50" s="260" t="s">
        <v>671</v>
      </c>
      <c r="V50" s="44"/>
      <c r="W50" s="44"/>
      <c r="X50" s="44"/>
      <c r="Y50" s="47"/>
      <c r="Z50" s="43"/>
      <c r="AA50" s="260"/>
      <c r="AB50" s="44"/>
      <c r="AC50" s="44"/>
      <c r="AD50" s="44"/>
      <c r="AE50" s="47"/>
      <c r="AF50" s="74">
        <v>28360</v>
      </c>
      <c r="AG50" s="81">
        <v>100000</v>
      </c>
      <c r="AH50" s="291"/>
      <c r="AI50" s="74"/>
      <c r="AJ50" s="81">
        <v>69600</v>
      </c>
      <c r="AK50" s="291"/>
      <c r="AL50" s="74"/>
      <c r="AM50" s="81"/>
      <c r="AN50" s="291"/>
      <c r="AO50" s="74"/>
      <c r="AP50" s="81"/>
      <c r="AQ50" s="291"/>
      <c r="AR50" s="74"/>
      <c r="AS50" s="81"/>
      <c r="AT50" s="291"/>
      <c r="AU50" s="74"/>
      <c r="AV50" s="81"/>
      <c r="AW50" s="291"/>
      <c r="AX50" s="74"/>
      <c r="AY50" s="81"/>
      <c r="AZ50" s="291"/>
      <c r="BA50" s="74"/>
      <c r="BB50" s="81"/>
      <c r="BC50" s="291"/>
      <c r="BD50" s="291"/>
      <c r="BE50" s="291"/>
      <c r="BF50" s="291"/>
      <c r="BG50" s="291"/>
      <c r="BH50" s="291"/>
      <c r="BI50" s="291"/>
      <c r="BJ50" s="291"/>
      <c r="BK50" s="291"/>
      <c r="BL50" s="291"/>
      <c r="BM50" s="291"/>
      <c r="BN50" s="291"/>
      <c r="BO50" s="291"/>
      <c r="BP50" s="47"/>
      <c r="BQ50" s="47"/>
      <c r="BR50" s="47"/>
      <c r="BS50" s="47"/>
      <c r="BT50" s="47"/>
      <c r="BU50" s="47"/>
      <c r="BV50" s="47"/>
    </row>
    <row r="51" spans="1:74" ht="17.25" customHeight="1" x14ac:dyDescent="0.3">
      <c r="A51" s="304" t="s">
        <v>672</v>
      </c>
      <c r="B51" s="304"/>
      <c r="C51" s="304"/>
      <c r="D51" s="304"/>
      <c r="E51" s="304"/>
      <c r="F51" s="304"/>
      <c r="G51" s="47"/>
      <c r="H51" s="43"/>
      <c r="I51" s="43" t="s">
        <v>673</v>
      </c>
      <c r="J51" s="44"/>
      <c r="K51" s="44"/>
      <c r="L51" s="44"/>
      <c r="M51" s="47"/>
      <c r="N51" s="43"/>
      <c r="O51" s="43"/>
      <c r="P51" s="44"/>
      <c r="Q51" s="44"/>
      <c r="R51" s="44"/>
      <c r="S51" s="47"/>
      <c r="T51" s="43"/>
      <c r="U51" s="67" t="s">
        <v>43</v>
      </c>
      <c r="V51" s="44"/>
      <c r="W51" s="44"/>
      <c r="X51" s="44"/>
      <c r="Y51" s="47"/>
      <c r="Z51" s="43"/>
      <c r="AA51" s="260"/>
      <c r="AB51" s="44"/>
      <c r="AC51" s="44"/>
      <c r="AD51" s="44"/>
      <c r="AE51" s="47"/>
      <c r="AF51" s="74">
        <v>50000</v>
      </c>
      <c r="AG51" s="81">
        <v>492650</v>
      </c>
      <c r="AH51" s="291"/>
      <c r="AI51" s="74"/>
      <c r="AJ51" s="81"/>
      <c r="AK51" s="291"/>
      <c r="AL51" s="74"/>
      <c r="AM51" s="81"/>
      <c r="AN51" s="291"/>
      <c r="AO51" s="74"/>
      <c r="AP51" s="81"/>
      <c r="AQ51" s="291"/>
      <c r="AR51" s="74"/>
      <c r="AS51" s="81"/>
      <c r="AT51" s="291"/>
      <c r="AU51" s="74"/>
      <c r="AV51" s="81"/>
      <c r="AW51" s="291"/>
      <c r="AX51" s="74"/>
      <c r="AY51" s="81"/>
      <c r="AZ51" s="291"/>
      <c r="BA51" s="74"/>
      <c r="BB51" s="81"/>
      <c r="BC51" s="291"/>
      <c r="BD51" s="291"/>
      <c r="BE51" s="291"/>
      <c r="BF51" s="291"/>
      <c r="BG51" s="291"/>
      <c r="BH51" s="291"/>
      <c r="BI51" s="291"/>
      <c r="BJ51" s="291"/>
      <c r="BK51" s="291"/>
      <c r="BL51" s="291"/>
      <c r="BM51" s="291"/>
      <c r="BN51" s="291"/>
      <c r="BO51" s="291"/>
      <c r="BP51" s="47"/>
      <c r="BQ51" s="47"/>
      <c r="BR51" s="47"/>
      <c r="BS51" s="47"/>
      <c r="BT51" s="47"/>
      <c r="BU51" s="47"/>
      <c r="BV51" s="47"/>
    </row>
    <row r="52" spans="1:74" ht="17.25" x14ac:dyDescent="0.3">
      <c r="A52" s="304"/>
      <c r="B52" s="304"/>
      <c r="C52" s="304"/>
      <c r="D52" s="304"/>
      <c r="E52" s="304"/>
      <c r="F52" s="304"/>
      <c r="G52" s="47"/>
      <c r="H52" s="43"/>
      <c r="I52" s="199"/>
      <c r="J52" s="273"/>
      <c r="K52" s="44"/>
      <c r="L52" s="44"/>
      <c r="M52" s="291"/>
      <c r="N52" s="43"/>
      <c r="O52" s="199"/>
      <c r="P52" s="273"/>
      <c r="Q52" s="44"/>
      <c r="R52" s="44"/>
      <c r="S52" s="47"/>
      <c r="T52" s="43"/>
      <c r="U52" s="260" t="s">
        <v>674</v>
      </c>
      <c r="V52" s="273"/>
      <c r="W52" s="44"/>
      <c r="X52" s="44"/>
      <c r="Y52" s="291"/>
      <c r="Z52" s="43"/>
      <c r="AA52" s="260"/>
      <c r="AB52" s="44"/>
      <c r="AC52" s="44"/>
      <c r="AD52" s="44"/>
      <c r="AE52" s="291"/>
      <c r="AF52" s="74"/>
      <c r="AG52" s="81">
        <v>4500000</v>
      </c>
      <c r="AH52" s="291"/>
      <c r="AI52" s="74"/>
      <c r="AJ52" s="81"/>
      <c r="AK52" s="291"/>
      <c r="AL52" s="74"/>
      <c r="AM52" s="81"/>
      <c r="AN52" s="291"/>
      <c r="AO52" s="74"/>
      <c r="AP52" s="81"/>
      <c r="AQ52" s="291"/>
      <c r="AR52" s="74"/>
      <c r="AS52" s="81"/>
      <c r="AT52" s="291"/>
      <c r="AU52" s="74"/>
      <c r="AV52" s="81"/>
      <c r="AW52" s="291"/>
      <c r="AX52" s="74"/>
      <c r="AY52" s="81"/>
      <c r="AZ52" s="291"/>
      <c r="BA52" s="74"/>
      <c r="BB52" s="81"/>
      <c r="BC52" s="291"/>
      <c r="BD52" s="291"/>
      <c r="BE52" s="291"/>
      <c r="BF52" s="291"/>
      <c r="BG52" s="291"/>
      <c r="BH52" s="291"/>
      <c r="BI52" s="291"/>
      <c r="BJ52" s="291"/>
      <c r="BK52" s="291"/>
      <c r="BL52" s="291"/>
      <c r="BM52" s="291"/>
      <c r="BN52" s="291"/>
      <c r="BO52" s="291"/>
      <c r="BP52" s="47"/>
      <c r="BQ52" s="47"/>
      <c r="BR52" s="47"/>
      <c r="BS52" s="47"/>
      <c r="BT52" s="47"/>
      <c r="BU52" s="47"/>
      <c r="BV52" s="47"/>
    </row>
    <row r="53" spans="1:74" ht="18" thickBot="1" x14ac:dyDescent="0.35">
      <c r="A53" s="304"/>
      <c r="B53" s="304"/>
      <c r="C53" s="304"/>
      <c r="D53" s="304"/>
      <c r="E53" s="304"/>
      <c r="F53" s="304"/>
      <c r="G53" s="47"/>
      <c r="H53" s="43"/>
      <c r="I53" s="272" t="s">
        <v>138</v>
      </c>
      <c r="J53" s="273"/>
      <c r="K53" s="50">
        <f>SUM(K6:K52)</f>
        <v>3104785</v>
      </c>
      <c r="L53" s="50">
        <f>SUM(L6:L52)</f>
        <v>2753985</v>
      </c>
      <c r="M53" s="291"/>
      <c r="N53" s="43"/>
      <c r="O53" s="272" t="s">
        <v>138</v>
      </c>
      <c r="P53" s="273"/>
      <c r="Q53" s="50">
        <f>SUM(Q6:Q52)</f>
        <v>1785604.65</v>
      </c>
      <c r="R53" s="50">
        <f>SUM(R6:R52)</f>
        <v>1289915</v>
      </c>
      <c r="S53" s="47"/>
      <c r="T53" s="43"/>
      <c r="U53" s="197" t="s">
        <v>138</v>
      </c>
      <c r="V53" s="273"/>
      <c r="W53" s="50">
        <f>SUM(W6:W52)</f>
        <v>1214023.8399999999</v>
      </c>
      <c r="X53" s="50">
        <f>SUM(X6:X52)</f>
        <v>1204648.8399999999</v>
      </c>
      <c r="Y53" s="291"/>
      <c r="Z53" s="43"/>
      <c r="AA53" s="197" t="s">
        <v>138</v>
      </c>
      <c r="AB53" s="44"/>
      <c r="AC53" s="50">
        <f>SUM(AC6:AC52)</f>
        <v>4805606.6100000003</v>
      </c>
      <c r="AD53" s="50">
        <f>SUM(AD6:AD52)</f>
        <v>4805606.6100000003</v>
      </c>
      <c r="AE53" s="291"/>
      <c r="AF53" s="74"/>
      <c r="AG53" s="81"/>
      <c r="AH53" s="291"/>
      <c r="AI53" s="74"/>
      <c r="AJ53" s="81"/>
      <c r="AK53" s="291"/>
      <c r="AL53" s="74"/>
      <c r="AM53" s="81"/>
      <c r="AN53" s="291"/>
      <c r="AO53" s="74"/>
      <c r="AP53" s="81"/>
      <c r="AQ53" s="291"/>
      <c r="AR53" s="74"/>
      <c r="AS53" s="81"/>
      <c r="AT53" s="291"/>
      <c r="AU53" s="74"/>
      <c r="AV53" s="81"/>
      <c r="AW53" s="291"/>
      <c r="AX53" s="74"/>
      <c r="AY53" s="81"/>
      <c r="AZ53" s="291"/>
      <c r="BA53" s="74"/>
      <c r="BB53" s="81"/>
      <c r="BC53" s="291"/>
      <c r="BD53" s="291"/>
      <c r="BE53" s="291"/>
      <c r="BF53" s="291"/>
      <c r="BG53" s="291"/>
      <c r="BH53" s="291"/>
      <c r="BI53" s="291"/>
      <c r="BJ53" s="291"/>
      <c r="BK53" s="291"/>
      <c r="BL53" s="291"/>
      <c r="BM53" s="291"/>
      <c r="BN53" s="291"/>
      <c r="BO53" s="291"/>
      <c r="BP53" s="47"/>
      <c r="BQ53" s="47"/>
      <c r="BR53" s="47"/>
      <c r="BS53" s="47"/>
      <c r="BT53" s="47"/>
      <c r="BU53" s="47"/>
      <c r="BV53" s="47"/>
    </row>
    <row r="54" spans="1:74" ht="18" thickTop="1" x14ac:dyDescent="0.3">
      <c r="A54" s="47"/>
      <c r="B54" s="47"/>
      <c r="C54" s="47"/>
      <c r="D54" s="47"/>
      <c r="E54" s="47"/>
      <c r="F54" s="47"/>
      <c r="G54" s="47"/>
      <c r="H54" s="47"/>
      <c r="I54" s="291"/>
      <c r="J54" s="248"/>
      <c r="K54" s="100"/>
      <c r="L54" s="100"/>
      <c r="M54" s="291"/>
      <c r="N54" s="291"/>
      <c r="O54" s="47"/>
      <c r="P54" s="47"/>
      <c r="Q54" s="291"/>
      <c r="R54" s="291"/>
      <c r="S54" s="47"/>
      <c r="T54" s="47"/>
      <c r="U54" s="291"/>
      <c r="V54" s="291"/>
      <c r="W54" s="47"/>
      <c r="X54" s="47"/>
      <c r="Y54" s="291"/>
      <c r="Z54" s="291"/>
      <c r="AA54" s="47"/>
      <c r="AB54" s="47"/>
      <c r="AC54" s="291"/>
      <c r="AD54" s="291"/>
      <c r="AE54" s="291"/>
      <c r="AF54" s="74"/>
      <c r="AG54" s="81"/>
      <c r="AH54" s="291"/>
      <c r="AI54" s="74"/>
      <c r="AJ54" s="81"/>
      <c r="AK54" s="291"/>
      <c r="AL54" s="74"/>
      <c r="AM54" s="81"/>
      <c r="AN54" s="291"/>
      <c r="AO54" s="74"/>
      <c r="AP54" s="81"/>
      <c r="AQ54" s="291"/>
      <c r="AR54" s="74"/>
      <c r="AS54" s="81"/>
      <c r="AT54" s="291"/>
      <c r="AU54" s="74"/>
      <c r="AV54" s="81"/>
      <c r="AW54" s="291"/>
      <c r="AX54" s="74"/>
      <c r="AY54" s="81"/>
      <c r="AZ54" s="291"/>
      <c r="BA54" s="74"/>
      <c r="BB54" s="81"/>
      <c r="BC54" s="291"/>
      <c r="BD54" s="291"/>
      <c r="BE54" s="291"/>
      <c r="BF54" s="291"/>
      <c r="BG54" s="291"/>
      <c r="BH54" s="291"/>
      <c r="BI54" s="291"/>
      <c r="BJ54" s="291"/>
      <c r="BK54" s="291"/>
      <c r="BL54" s="291"/>
      <c r="BM54" s="291"/>
      <c r="BN54" s="291"/>
      <c r="BO54" s="291"/>
      <c r="BP54" s="47"/>
      <c r="BQ54" s="47"/>
      <c r="BR54" s="47"/>
      <c r="BS54" s="47"/>
      <c r="BT54" s="47"/>
      <c r="BU54" s="47"/>
      <c r="BV54" s="47"/>
    </row>
    <row r="55" spans="1:74" ht="17.25" x14ac:dyDescent="0.3">
      <c r="A55" s="291"/>
      <c r="B55" s="291"/>
      <c r="C55" s="291"/>
      <c r="D55" s="291"/>
      <c r="E55" s="291"/>
      <c r="F55" s="291"/>
      <c r="G55" s="47"/>
      <c r="H55" s="47"/>
      <c r="I55" s="291"/>
      <c r="J55" s="291"/>
      <c r="K55" s="47"/>
      <c r="L55" s="47"/>
      <c r="M55" s="291"/>
      <c r="N55" s="291"/>
      <c r="O55" s="47"/>
      <c r="P55" s="47"/>
      <c r="Q55" s="291"/>
      <c r="R55" s="291"/>
      <c r="S55" s="47"/>
      <c r="T55" s="47"/>
      <c r="U55" s="291"/>
      <c r="V55" s="291"/>
      <c r="W55" s="47"/>
      <c r="X55" s="47"/>
      <c r="Y55" s="291"/>
      <c r="Z55" s="291"/>
      <c r="AA55" s="47"/>
      <c r="AB55" s="47"/>
      <c r="AC55" s="291"/>
      <c r="AD55" s="291"/>
      <c r="AE55" s="291"/>
      <c r="AF55" s="74"/>
      <c r="AG55" s="81"/>
      <c r="AH55" s="291"/>
      <c r="AI55" s="74"/>
      <c r="AJ55" s="81"/>
      <c r="AK55" s="291"/>
      <c r="AL55" s="74"/>
      <c r="AM55" s="81"/>
      <c r="AN55" s="291"/>
      <c r="AO55" s="74"/>
      <c r="AP55" s="81"/>
      <c r="AQ55" s="291"/>
      <c r="AR55" s="74"/>
      <c r="AS55" s="81"/>
      <c r="AT55" s="291"/>
      <c r="AU55" s="74"/>
      <c r="AV55" s="81"/>
      <c r="AW55" s="291"/>
      <c r="AX55" s="74"/>
      <c r="AY55" s="81"/>
      <c r="AZ55" s="291"/>
      <c r="BA55" s="74"/>
      <c r="BB55" s="81"/>
      <c r="BC55" s="291"/>
      <c r="BD55" s="291"/>
      <c r="BE55" s="291"/>
      <c r="BF55" s="291"/>
      <c r="BG55" s="291"/>
      <c r="BH55" s="291"/>
      <c r="BI55" s="291"/>
      <c r="BJ55" s="291"/>
      <c r="BK55" s="291"/>
      <c r="BL55" s="291"/>
      <c r="BM55" s="291"/>
      <c r="BN55" s="291"/>
      <c r="BO55" s="291"/>
      <c r="BP55" s="47"/>
      <c r="BQ55" s="47"/>
      <c r="BR55" s="47"/>
      <c r="BS55" s="47"/>
      <c r="BT55" s="47"/>
      <c r="BU55" s="47"/>
      <c r="BV55" s="47"/>
    </row>
    <row r="56" spans="1:74" ht="17.25" x14ac:dyDescent="0.3">
      <c r="A56" s="291"/>
      <c r="B56" s="291"/>
      <c r="C56" s="291"/>
      <c r="D56" s="291"/>
      <c r="E56" s="291"/>
      <c r="F56" s="291"/>
      <c r="G56" s="47"/>
      <c r="H56" s="47"/>
      <c r="I56" s="291"/>
      <c r="J56" s="291"/>
      <c r="K56" s="47"/>
      <c r="L56" s="47"/>
      <c r="M56" s="291"/>
      <c r="N56" s="291"/>
      <c r="O56" s="47"/>
      <c r="P56" s="47"/>
      <c r="Q56" s="291"/>
      <c r="R56" s="291"/>
      <c r="S56" s="47"/>
      <c r="T56" s="47"/>
      <c r="U56" s="291"/>
      <c r="V56" s="291"/>
      <c r="W56" s="47"/>
      <c r="X56" s="47"/>
      <c r="Y56" s="291"/>
      <c r="Z56" s="291"/>
      <c r="AA56" s="47"/>
      <c r="AB56" s="47"/>
      <c r="AC56" s="291"/>
      <c r="AD56" s="291"/>
      <c r="AE56" s="291"/>
      <c r="AF56" s="71">
        <f>SUM(AF49:AF55)</f>
        <v>164265</v>
      </c>
      <c r="AG56" s="93">
        <f>SUM(AG49:AG55)</f>
        <v>6810750</v>
      </c>
      <c r="AH56" s="291"/>
      <c r="AI56" s="71"/>
      <c r="AJ56" s="93">
        <f>SUM(AJ49:AJ55)</f>
        <v>83133.279999999999</v>
      </c>
      <c r="AK56" s="291"/>
      <c r="AL56" s="71"/>
      <c r="AM56" s="93">
        <f>SUM(AM49:AM55)</f>
        <v>1409.72</v>
      </c>
      <c r="AN56" s="291"/>
      <c r="AO56" s="71"/>
      <c r="AP56" s="93">
        <f>SUM(AP49:AP55)</f>
        <v>197.28</v>
      </c>
      <c r="AQ56" s="291"/>
      <c r="AR56" s="71"/>
      <c r="AS56" s="93">
        <f>SUM(AS49:AS55)</f>
        <v>9375</v>
      </c>
      <c r="AT56" s="291"/>
      <c r="AU56" s="92">
        <v>55000</v>
      </c>
      <c r="AV56" s="93">
        <f>SUM(AV49:AV55)</f>
        <v>55000</v>
      </c>
      <c r="AW56" s="291"/>
      <c r="AX56" s="71"/>
      <c r="AY56" s="93">
        <f>SUM(AY49:AY55)</f>
        <v>3965.52</v>
      </c>
      <c r="AZ56" s="291"/>
      <c r="BA56" s="261">
        <f>SUM(BA49:BA55)</f>
        <v>306666.65999999997</v>
      </c>
      <c r="BB56" s="274">
        <f>SUM(BB49:BB55)</f>
        <v>153333.32999999999</v>
      </c>
      <c r="BC56" s="291"/>
      <c r="BD56" s="291"/>
      <c r="BE56" s="291"/>
      <c r="BF56" s="291"/>
      <c r="BG56" s="291"/>
      <c r="BH56" s="291"/>
      <c r="BI56" s="291"/>
      <c r="BJ56" s="291"/>
      <c r="BK56" s="291"/>
      <c r="BL56" s="291"/>
      <c r="BM56" s="291"/>
      <c r="BN56" s="291"/>
      <c r="BO56" s="291"/>
      <c r="BP56" s="47"/>
      <c r="BQ56" s="47"/>
      <c r="BR56" s="47"/>
      <c r="BS56" s="47"/>
      <c r="BT56" s="47"/>
      <c r="BU56" s="47"/>
      <c r="BV56" s="47"/>
    </row>
    <row r="57" spans="1:74" ht="18" thickBot="1" x14ac:dyDescent="0.35">
      <c r="A57" s="291"/>
      <c r="B57" s="291"/>
      <c r="C57" s="291"/>
      <c r="D57" s="291"/>
      <c r="E57" s="291"/>
      <c r="F57" s="291"/>
      <c r="G57" s="47"/>
      <c r="H57" s="47"/>
      <c r="I57" s="291"/>
      <c r="J57" s="291"/>
      <c r="K57" s="47"/>
      <c r="L57" s="47"/>
      <c r="M57" s="291"/>
      <c r="N57" s="291"/>
      <c r="O57" s="47"/>
      <c r="P57" s="47"/>
      <c r="Q57" s="291"/>
      <c r="R57" s="291"/>
      <c r="S57" s="47"/>
      <c r="T57" s="47"/>
      <c r="U57" s="291"/>
      <c r="V57" s="291"/>
      <c r="W57" s="47"/>
      <c r="X57" s="47"/>
      <c r="Y57" s="291"/>
      <c r="Z57" s="291"/>
      <c r="AA57" s="47"/>
      <c r="AB57" s="47"/>
      <c r="AC57" s="291"/>
      <c r="AD57" s="291"/>
      <c r="AE57" s="291"/>
      <c r="AF57" s="205"/>
      <c r="AG57" s="203">
        <f>AG56-AF56</f>
        <v>6646485</v>
      </c>
      <c r="AH57" s="291"/>
      <c r="AI57" s="205"/>
      <c r="AJ57" s="203">
        <f>SUM(AJ56)</f>
        <v>83133.279999999999</v>
      </c>
      <c r="AK57" s="291"/>
      <c r="AL57" s="205"/>
      <c r="AM57" s="203">
        <f>SUM(AM56)</f>
        <v>1409.72</v>
      </c>
      <c r="AN57" s="291"/>
      <c r="AO57" s="205"/>
      <c r="AP57" s="203">
        <f>SUM(AP56)</f>
        <v>197.28</v>
      </c>
      <c r="AQ57" s="291"/>
      <c r="AR57" s="205"/>
      <c r="AS57" s="203">
        <f>SUM(AS56)</f>
        <v>9375</v>
      </c>
      <c r="AT57" s="291"/>
      <c r="AU57" s="360" t="s">
        <v>68</v>
      </c>
      <c r="AV57" s="360"/>
      <c r="AW57" s="291"/>
      <c r="AX57" s="205"/>
      <c r="AY57" s="203">
        <f>SUM(AY56)</f>
        <v>3965.52</v>
      </c>
      <c r="AZ57" s="291"/>
      <c r="BA57" s="189">
        <f>BA56-BB56</f>
        <v>153333.32999999999</v>
      </c>
      <c r="BB57" s="275"/>
      <c r="BC57" s="291"/>
      <c r="BD57" s="291"/>
      <c r="BE57" s="291"/>
      <c r="BF57" s="291"/>
      <c r="BG57" s="291"/>
      <c r="BH57" s="291"/>
      <c r="BI57" s="291"/>
      <c r="BJ57" s="291"/>
      <c r="BK57" s="291"/>
      <c r="BL57" s="291"/>
      <c r="BM57" s="291"/>
      <c r="BN57" s="291"/>
      <c r="BO57" s="291"/>
      <c r="BP57" s="47"/>
      <c r="BQ57" s="47"/>
      <c r="BR57" s="47"/>
      <c r="BS57" s="47"/>
      <c r="BT57" s="47"/>
      <c r="BU57" s="47"/>
      <c r="BV57" s="47"/>
    </row>
    <row r="58" spans="1:74" ht="18" thickTop="1" x14ac:dyDescent="0.3">
      <c r="A58" s="47"/>
      <c r="B58" s="47"/>
      <c r="C58" s="47"/>
      <c r="D58" s="47"/>
      <c r="E58" s="47"/>
      <c r="F58" s="47"/>
      <c r="G58" s="47"/>
      <c r="H58" s="47"/>
      <c r="I58" s="291"/>
      <c r="J58" s="291"/>
      <c r="K58" s="291"/>
      <c r="L58" s="291"/>
      <c r="M58" s="291"/>
      <c r="N58" s="291"/>
      <c r="O58" s="291"/>
      <c r="P58" s="291"/>
      <c r="Q58" s="291"/>
      <c r="R58" s="291"/>
      <c r="S58" s="291"/>
      <c r="T58" s="291"/>
      <c r="U58" s="291"/>
      <c r="V58" s="291"/>
      <c r="W58" s="291"/>
      <c r="X58" s="291"/>
      <c r="Y58" s="291"/>
      <c r="Z58" s="291"/>
      <c r="AA58" s="291"/>
      <c r="AB58" s="291"/>
      <c r="AC58" s="291"/>
      <c r="AD58" s="291"/>
      <c r="AE58" s="291"/>
      <c r="AF58" s="291"/>
      <c r="AG58" s="291"/>
      <c r="AH58" s="291"/>
      <c r="AI58" s="291"/>
      <c r="AJ58" s="291"/>
      <c r="AK58" s="291"/>
      <c r="AL58" s="291"/>
      <c r="AM58" s="291"/>
      <c r="AN58" s="291"/>
      <c r="AO58" s="291"/>
      <c r="AP58" s="291"/>
      <c r="AQ58" s="291"/>
      <c r="AR58" s="291"/>
      <c r="AS58" s="291"/>
      <c r="AT58" s="291"/>
      <c r="AU58" s="291"/>
      <c r="AV58" s="291"/>
      <c r="AW58" s="291"/>
      <c r="AX58" s="291"/>
      <c r="AY58" s="291"/>
      <c r="AZ58" s="291"/>
      <c r="BA58" s="291"/>
      <c r="BB58" s="291"/>
      <c r="BC58" s="291"/>
      <c r="BD58" s="291"/>
      <c r="BE58" s="291"/>
      <c r="BF58" s="291"/>
      <c r="BG58" s="291"/>
      <c r="BH58" s="291"/>
      <c r="BI58" s="291"/>
      <c r="BJ58" s="291"/>
      <c r="BK58" s="291"/>
      <c r="BL58" s="291"/>
      <c r="BM58" s="291"/>
      <c r="BN58" s="291"/>
      <c r="BO58" s="291"/>
      <c r="BP58" s="47"/>
      <c r="BQ58" s="47"/>
      <c r="BR58" s="47"/>
      <c r="BS58" s="47"/>
      <c r="BT58" s="47"/>
      <c r="BU58" s="47"/>
      <c r="BV58" s="47"/>
    </row>
    <row r="59" spans="1:74" ht="17.25" x14ac:dyDescent="0.3">
      <c r="A59" s="47"/>
      <c r="B59" s="47"/>
      <c r="C59" s="47"/>
      <c r="D59" s="47"/>
      <c r="E59" s="47"/>
      <c r="F59" s="47"/>
      <c r="G59" s="47"/>
      <c r="H59" s="47"/>
      <c r="I59" s="291"/>
      <c r="J59" s="291"/>
      <c r="K59" s="291"/>
      <c r="L59" s="291"/>
      <c r="M59" s="291"/>
      <c r="N59" s="291"/>
      <c r="O59" s="291"/>
      <c r="P59" s="291"/>
      <c r="Q59" s="291"/>
      <c r="R59" s="291"/>
      <c r="S59" s="291"/>
      <c r="T59" s="291"/>
      <c r="U59" s="291"/>
      <c r="V59" s="291"/>
      <c r="W59" s="291"/>
      <c r="X59" s="291"/>
      <c r="Y59" s="291"/>
      <c r="Z59" s="291"/>
      <c r="AA59" s="291"/>
      <c r="AB59" s="291"/>
      <c r="AC59" s="291"/>
      <c r="AD59" s="291"/>
      <c r="AE59" s="291"/>
      <c r="AF59" s="291"/>
      <c r="AG59" s="291"/>
      <c r="AH59" s="291"/>
      <c r="AI59" s="291"/>
      <c r="AJ59" s="291"/>
      <c r="AK59" s="291"/>
      <c r="AL59" s="291"/>
      <c r="AM59" s="291"/>
      <c r="AN59" s="291"/>
      <c r="AO59" s="291"/>
      <c r="AP59" s="291"/>
      <c r="AQ59" s="291"/>
      <c r="AR59" s="291"/>
      <c r="AS59" s="291"/>
      <c r="AT59" s="291"/>
      <c r="AU59" s="291"/>
      <c r="AV59" s="291"/>
      <c r="AW59" s="291"/>
      <c r="AX59" s="291"/>
      <c r="AY59" s="291"/>
      <c r="AZ59" s="291"/>
      <c r="BA59" s="291"/>
      <c r="BB59" s="291"/>
      <c r="BC59" s="291"/>
      <c r="BD59" s="291"/>
      <c r="BE59" s="291"/>
      <c r="BF59" s="291"/>
      <c r="BG59" s="291"/>
      <c r="BH59" s="291"/>
      <c r="BI59" s="291"/>
      <c r="BJ59" s="291"/>
      <c r="BK59" s="291"/>
      <c r="BL59" s="291"/>
      <c r="BM59" s="291"/>
      <c r="BN59" s="291"/>
      <c r="BO59" s="291"/>
      <c r="BP59" s="47"/>
      <c r="BQ59" s="47"/>
      <c r="BR59" s="47"/>
      <c r="BS59" s="47"/>
      <c r="BT59" s="47"/>
      <c r="BU59" s="47"/>
      <c r="BV59" s="47"/>
    </row>
    <row r="60" spans="1:74" ht="17.25" x14ac:dyDescent="0.3">
      <c r="A60" s="291"/>
      <c r="B60" s="291"/>
      <c r="C60" s="291"/>
      <c r="D60" s="291"/>
      <c r="E60" s="291"/>
      <c r="F60" s="47"/>
      <c r="G60" s="47"/>
      <c r="H60" s="47"/>
      <c r="I60" s="291"/>
      <c r="J60" s="291"/>
      <c r="K60" s="291"/>
      <c r="L60" s="291"/>
      <c r="M60" s="291"/>
      <c r="N60" s="291"/>
      <c r="O60" s="291"/>
      <c r="P60" s="291"/>
      <c r="Q60" s="291"/>
      <c r="R60" s="291"/>
      <c r="S60" s="291"/>
      <c r="T60" s="291"/>
      <c r="U60" s="291"/>
      <c r="V60" s="291"/>
      <c r="W60" s="291"/>
      <c r="X60" s="291"/>
      <c r="Y60" s="291"/>
      <c r="Z60" s="291"/>
      <c r="AA60" s="291"/>
      <c r="AB60" s="291"/>
      <c r="AC60" s="291"/>
      <c r="AD60" s="291"/>
      <c r="AE60" s="291"/>
      <c r="AF60" s="291"/>
      <c r="AG60" s="291"/>
      <c r="AH60" s="291"/>
      <c r="AI60" s="291"/>
      <c r="AJ60" s="291"/>
      <c r="AK60" s="291"/>
      <c r="AL60" s="291"/>
      <c r="AM60" s="291"/>
      <c r="AN60" s="291"/>
      <c r="AO60" s="291"/>
      <c r="AP60" s="291"/>
      <c r="AQ60" s="291"/>
      <c r="AR60" s="291"/>
      <c r="AS60" s="291"/>
      <c r="AT60" s="291"/>
      <c r="AU60" s="291"/>
      <c r="AV60" s="291"/>
      <c r="AW60" s="291"/>
      <c r="AX60" s="291"/>
      <c r="AY60" s="291"/>
      <c r="AZ60" s="291"/>
      <c r="BA60" s="291"/>
      <c r="BB60" s="291"/>
      <c r="BC60" s="291"/>
      <c r="BD60" s="291"/>
      <c r="BE60" s="291"/>
      <c r="BF60" s="291"/>
      <c r="BG60" s="291"/>
      <c r="BH60" s="291"/>
      <c r="BI60" s="291"/>
      <c r="BJ60" s="291"/>
      <c r="BK60" s="291"/>
      <c r="BL60" s="291"/>
      <c r="BM60" s="291"/>
      <c r="BN60" s="291"/>
      <c r="BO60" s="291"/>
      <c r="BP60" s="47"/>
      <c r="BQ60" s="47"/>
      <c r="BR60" s="47"/>
      <c r="BS60" s="47"/>
      <c r="BT60" s="47"/>
      <c r="BU60" s="47"/>
      <c r="BV60" s="47"/>
    </row>
    <row r="61" spans="1:74" ht="17.25" x14ac:dyDescent="0.3">
      <c r="A61" s="47"/>
      <c r="B61" s="47"/>
      <c r="C61" s="47"/>
      <c r="D61" s="47"/>
      <c r="E61" s="47"/>
      <c r="F61" s="47"/>
      <c r="G61" s="47"/>
      <c r="H61" s="47"/>
      <c r="I61" s="291"/>
      <c r="J61" s="291"/>
      <c r="K61" s="291"/>
      <c r="L61" s="291"/>
      <c r="M61" s="291"/>
      <c r="N61" s="291"/>
      <c r="O61" s="291"/>
      <c r="P61" s="291"/>
      <c r="Q61" s="291"/>
      <c r="R61" s="291"/>
      <c r="S61" s="291"/>
      <c r="T61" s="291"/>
      <c r="U61" s="291"/>
      <c r="V61" s="291"/>
      <c r="W61" s="291"/>
      <c r="X61" s="291"/>
      <c r="Y61" s="291"/>
      <c r="Z61" s="291"/>
      <c r="AA61" s="291"/>
      <c r="AB61" s="291"/>
      <c r="AC61" s="291"/>
      <c r="AD61" s="291"/>
      <c r="AE61" s="291"/>
      <c r="AF61" s="291"/>
      <c r="AG61" s="291"/>
      <c r="AH61" s="291"/>
      <c r="AI61" s="291"/>
      <c r="AJ61" s="291"/>
      <c r="AK61" s="291"/>
      <c r="AL61" s="291"/>
      <c r="AM61" s="291"/>
      <c r="AN61" s="291"/>
      <c r="AO61" s="291"/>
      <c r="AP61" s="291"/>
      <c r="AQ61" s="291"/>
      <c r="AR61" s="291"/>
      <c r="AS61" s="291"/>
      <c r="AT61" s="291"/>
      <c r="AU61" s="291"/>
      <c r="AV61" s="291"/>
      <c r="AW61" s="291"/>
      <c r="AX61" s="291"/>
      <c r="AY61" s="291"/>
      <c r="AZ61" s="291"/>
      <c r="BA61" s="291"/>
      <c r="BB61" s="291"/>
      <c r="BC61" s="291"/>
      <c r="BD61" s="291"/>
      <c r="BE61" s="291"/>
      <c r="BF61" s="291"/>
      <c r="BG61" s="291"/>
      <c r="BH61" s="291"/>
      <c r="BI61" s="291"/>
      <c r="BJ61" s="291"/>
      <c r="BK61" s="291"/>
      <c r="BL61" s="291"/>
      <c r="BM61" s="291"/>
      <c r="BN61" s="291"/>
      <c r="BO61" s="291"/>
      <c r="BP61" s="47"/>
      <c r="BQ61" s="47"/>
      <c r="BR61" s="47"/>
      <c r="BS61" s="47"/>
      <c r="BT61" s="47"/>
      <c r="BU61" s="47"/>
      <c r="BV61" s="47"/>
    </row>
    <row r="62" spans="1:74" ht="17.25" x14ac:dyDescent="0.3">
      <c r="A62" s="291"/>
      <c r="B62" s="291"/>
      <c r="C62" s="291"/>
      <c r="D62" s="291"/>
      <c r="E62" s="291"/>
      <c r="F62" s="291"/>
      <c r="G62" s="47"/>
      <c r="H62" s="47"/>
      <c r="I62" s="291"/>
      <c r="J62" s="291"/>
      <c r="K62" s="291"/>
      <c r="L62" s="291"/>
      <c r="M62" s="291"/>
      <c r="N62" s="291"/>
      <c r="O62" s="291"/>
      <c r="P62" s="291"/>
      <c r="Q62" s="291"/>
      <c r="R62" s="291"/>
      <c r="S62" s="291"/>
      <c r="T62" s="291"/>
      <c r="U62" s="291"/>
      <c r="V62" s="291"/>
      <c r="W62" s="291"/>
      <c r="X62" s="291"/>
      <c r="Y62" s="291"/>
      <c r="Z62" s="291"/>
      <c r="AA62" s="291"/>
      <c r="AB62" s="291"/>
      <c r="AC62" s="291"/>
      <c r="AD62" s="291"/>
      <c r="AE62" s="291"/>
      <c r="AF62" s="291"/>
      <c r="AG62" s="291"/>
      <c r="AH62" s="291"/>
      <c r="AI62" s="291"/>
      <c r="AJ62" s="291"/>
      <c r="AK62" s="291"/>
      <c r="AL62" s="291"/>
      <c r="AM62" s="291"/>
      <c r="AN62" s="291"/>
      <c r="AO62" s="291"/>
      <c r="AP62" s="291"/>
      <c r="AQ62" s="291"/>
      <c r="AR62" s="291"/>
      <c r="AS62" s="291"/>
      <c r="AT62" s="291"/>
      <c r="AU62" s="291"/>
      <c r="AV62" s="291"/>
      <c r="AW62" s="291"/>
      <c r="AX62" s="291"/>
      <c r="AY62" s="291"/>
      <c r="AZ62" s="291"/>
      <c r="BA62" s="291"/>
      <c r="BB62" s="291"/>
      <c r="BC62" s="291"/>
      <c r="BD62" s="291"/>
      <c r="BE62" s="291"/>
      <c r="BF62" s="291"/>
      <c r="BG62" s="291"/>
      <c r="BH62" s="291"/>
      <c r="BI62" s="291"/>
      <c r="BJ62" s="291"/>
      <c r="BK62" s="291"/>
      <c r="BL62" s="291"/>
      <c r="BM62" s="291"/>
      <c r="BN62" s="291"/>
      <c r="BO62" s="291"/>
      <c r="BP62" s="47"/>
      <c r="BQ62" s="47"/>
      <c r="BR62" s="47"/>
      <c r="BS62" s="47"/>
      <c r="BT62" s="47"/>
      <c r="BU62" s="47"/>
      <c r="BV62" s="47"/>
    </row>
    <row r="63" spans="1:74" ht="17.25" x14ac:dyDescent="0.3">
      <c r="A63" s="47"/>
      <c r="B63" s="47"/>
      <c r="C63" s="47"/>
      <c r="D63" s="47"/>
      <c r="E63" s="47"/>
      <c r="F63" s="47"/>
      <c r="G63" s="47"/>
      <c r="H63" s="47"/>
      <c r="I63" s="291"/>
      <c r="J63" s="291"/>
      <c r="K63" s="291"/>
      <c r="L63" s="291"/>
      <c r="M63" s="291"/>
      <c r="N63" s="291"/>
      <c r="O63" s="291"/>
      <c r="P63" s="291"/>
      <c r="Q63" s="291"/>
      <c r="R63" s="291"/>
      <c r="S63" s="291"/>
      <c r="T63" s="291"/>
      <c r="U63" s="291"/>
      <c r="V63" s="291"/>
      <c r="W63" s="291"/>
      <c r="X63" s="291"/>
      <c r="Y63" s="291"/>
      <c r="Z63" s="291"/>
      <c r="AA63" s="291"/>
      <c r="AB63" s="291"/>
      <c r="AC63" s="291"/>
      <c r="AD63" s="291"/>
      <c r="AE63" s="291"/>
      <c r="AF63" s="291"/>
      <c r="AG63" s="291"/>
      <c r="AH63" s="291"/>
      <c r="AI63" s="291"/>
      <c r="AJ63" s="291"/>
      <c r="AK63" s="291"/>
      <c r="AL63" s="291"/>
      <c r="AM63" s="291"/>
      <c r="AN63" s="291"/>
      <c r="AO63" s="291"/>
      <c r="AP63" s="291"/>
      <c r="AQ63" s="291"/>
      <c r="AR63" s="291"/>
      <c r="AS63" s="291"/>
      <c r="AT63" s="291"/>
      <c r="AU63" s="291"/>
      <c r="AV63" s="291"/>
      <c r="AW63" s="291"/>
      <c r="AX63" s="291"/>
      <c r="AY63" s="291"/>
      <c r="AZ63" s="291"/>
      <c r="BA63" s="291"/>
      <c r="BB63" s="291"/>
      <c r="BC63" s="291"/>
      <c r="BD63" s="291"/>
      <c r="BE63" s="291"/>
      <c r="BF63" s="291"/>
      <c r="BG63" s="291"/>
      <c r="BH63" s="291"/>
      <c r="BI63" s="291"/>
      <c r="BJ63" s="291"/>
      <c r="BK63" s="291"/>
      <c r="BL63" s="291"/>
      <c r="BM63" s="291"/>
      <c r="BN63" s="291"/>
      <c r="BO63" s="291"/>
      <c r="BP63" s="47"/>
      <c r="BQ63" s="47"/>
      <c r="BR63" s="47"/>
      <c r="BS63" s="47"/>
      <c r="BT63" s="47"/>
      <c r="BU63" s="47"/>
      <c r="BV63" s="47"/>
    </row>
    <row r="64" spans="1:74" ht="17.25" x14ac:dyDescent="0.3">
      <c r="A64" s="47"/>
      <c r="B64" s="47"/>
      <c r="C64" s="47"/>
      <c r="D64" s="47"/>
      <c r="E64" s="47"/>
      <c r="F64" s="47"/>
      <c r="G64" s="47"/>
      <c r="H64" s="47"/>
      <c r="I64" s="291"/>
      <c r="J64" s="291"/>
      <c r="K64" s="291"/>
      <c r="L64" s="291"/>
      <c r="M64" s="291"/>
      <c r="N64" s="291"/>
      <c r="O64" s="291"/>
      <c r="P64" s="291"/>
      <c r="Q64" s="291"/>
      <c r="R64" s="291"/>
      <c r="S64" s="291"/>
      <c r="T64" s="291"/>
      <c r="U64" s="291"/>
      <c r="V64" s="291"/>
      <c r="W64" s="291"/>
      <c r="X64" s="291"/>
      <c r="Y64" s="291"/>
      <c r="Z64" s="291"/>
      <c r="AA64" s="291"/>
      <c r="AB64" s="291"/>
      <c r="AC64" s="291"/>
      <c r="AD64" s="291"/>
      <c r="AE64" s="291"/>
      <c r="AF64" s="291"/>
      <c r="AG64" s="291"/>
      <c r="AH64" s="291"/>
      <c r="AI64" s="291"/>
      <c r="AJ64" s="291"/>
      <c r="AK64" s="291"/>
      <c r="AL64" s="291"/>
      <c r="AM64" s="291"/>
      <c r="AN64" s="291"/>
      <c r="AO64" s="291"/>
      <c r="AP64" s="291"/>
      <c r="AQ64" s="291"/>
      <c r="AR64" s="291"/>
      <c r="AS64" s="291"/>
      <c r="AT64" s="291"/>
      <c r="AU64" s="291"/>
      <c r="AV64" s="291"/>
      <c r="AW64" s="291"/>
      <c r="AX64" s="291"/>
      <c r="AY64" s="291"/>
      <c r="AZ64" s="291"/>
      <c r="BA64" s="291"/>
      <c r="BB64" s="291"/>
      <c r="BC64" s="291"/>
      <c r="BD64" s="291"/>
      <c r="BE64" s="291"/>
      <c r="BF64" s="291"/>
      <c r="BG64" s="291"/>
      <c r="BH64" s="291"/>
      <c r="BI64" s="291"/>
      <c r="BJ64" s="291"/>
      <c r="BK64" s="291"/>
      <c r="BL64" s="291"/>
      <c r="BM64" s="291"/>
      <c r="BN64" s="291"/>
      <c r="BO64" s="291"/>
      <c r="BP64" s="47"/>
      <c r="BQ64" s="47"/>
      <c r="BR64" s="47"/>
      <c r="BS64" s="47"/>
      <c r="BT64" s="47"/>
      <c r="BU64" s="47"/>
      <c r="BV64" s="47"/>
    </row>
    <row r="65" spans="1:74" ht="17.25" x14ac:dyDescent="0.3">
      <c r="A65" s="291"/>
      <c r="B65" s="291"/>
      <c r="C65" s="291"/>
      <c r="D65" s="291"/>
      <c r="E65" s="47"/>
      <c r="F65" s="47"/>
      <c r="G65" s="47"/>
      <c r="H65" s="47"/>
      <c r="I65" s="291"/>
      <c r="J65" s="291"/>
      <c r="K65" s="291"/>
      <c r="L65" s="291"/>
      <c r="M65" s="291"/>
      <c r="N65" s="291"/>
      <c r="O65" s="291"/>
      <c r="P65" s="291"/>
      <c r="Q65" s="291"/>
      <c r="R65" s="291"/>
      <c r="S65" s="291"/>
      <c r="T65" s="291"/>
      <c r="U65" s="291"/>
      <c r="V65" s="291"/>
      <c r="W65" s="291"/>
      <c r="X65" s="291"/>
      <c r="Y65" s="291"/>
      <c r="Z65" s="291"/>
      <c r="AA65" s="291"/>
      <c r="AB65" s="291"/>
      <c r="AC65" s="291"/>
      <c r="AD65" s="291"/>
      <c r="AE65" s="291"/>
      <c r="AF65" s="291"/>
      <c r="AG65" s="291"/>
      <c r="AH65" s="291"/>
      <c r="AI65" s="291"/>
      <c r="AJ65" s="291"/>
      <c r="AK65" s="291"/>
      <c r="AL65" s="291"/>
      <c r="AM65" s="291"/>
      <c r="AN65" s="291"/>
      <c r="AO65" s="291"/>
      <c r="AP65" s="291"/>
      <c r="AQ65" s="291"/>
      <c r="AR65" s="291"/>
      <c r="AS65" s="291"/>
      <c r="AT65" s="291"/>
      <c r="AU65" s="291"/>
      <c r="AV65" s="291"/>
      <c r="AW65" s="291"/>
      <c r="AX65" s="291"/>
      <c r="AY65" s="291"/>
      <c r="AZ65" s="291"/>
      <c r="BA65" s="291"/>
      <c r="BB65" s="291"/>
      <c r="BC65" s="291"/>
      <c r="BD65" s="291"/>
      <c r="BE65" s="291"/>
      <c r="BF65" s="291"/>
      <c r="BG65" s="291"/>
      <c r="BH65" s="291"/>
      <c r="BI65" s="291"/>
      <c r="BJ65" s="291"/>
      <c r="BK65" s="291"/>
      <c r="BL65" s="291"/>
      <c r="BM65" s="291"/>
      <c r="BN65" s="291"/>
      <c r="BO65" s="291"/>
      <c r="BP65" s="47"/>
      <c r="BQ65" s="47"/>
      <c r="BR65" s="47"/>
      <c r="BS65" s="47"/>
      <c r="BT65" s="47"/>
      <c r="BU65" s="47"/>
      <c r="BV65" s="47"/>
    </row>
    <row r="66" spans="1:74" ht="17.25" x14ac:dyDescent="0.3">
      <c r="A66" s="47"/>
      <c r="B66" s="47"/>
      <c r="C66" s="47"/>
      <c r="D66" s="47"/>
      <c r="E66" s="47"/>
      <c r="F66" s="47"/>
      <c r="G66" s="47"/>
      <c r="H66" s="47"/>
      <c r="I66" s="291"/>
      <c r="J66" s="291"/>
      <c r="K66" s="291"/>
      <c r="L66" s="291"/>
      <c r="M66" s="291"/>
      <c r="N66" s="291"/>
      <c r="O66" s="291"/>
      <c r="P66" s="291"/>
      <c r="Q66" s="291"/>
      <c r="R66" s="291"/>
      <c r="S66" s="291"/>
      <c r="T66" s="291"/>
      <c r="U66" s="291"/>
      <c r="V66" s="291"/>
      <c r="W66" s="291"/>
      <c r="X66" s="291"/>
      <c r="Y66" s="291"/>
      <c r="Z66" s="291"/>
      <c r="AA66" s="291"/>
      <c r="AB66" s="291"/>
      <c r="AC66" s="291"/>
      <c r="AD66" s="291"/>
      <c r="AE66" s="291"/>
      <c r="AF66" s="291"/>
      <c r="AG66" s="291"/>
      <c r="AH66" s="291"/>
      <c r="AI66" s="291"/>
      <c r="AJ66" s="291"/>
      <c r="AK66" s="291"/>
      <c r="AL66" s="291"/>
      <c r="AM66" s="291"/>
      <c r="AN66" s="291"/>
      <c r="AO66" s="291"/>
      <c r="AP66" s="291"/>
      <c r="AQ66" s="291"/>
      <c r="AR66" s="291"/>
      <c r="AS66" s="291"/>
      <c r="AT66" s="291"/>
      <c r="AU66" s="291"/>
      <c r="AV66" s="291"/>
      <c r="AW66" s="291"/>
      <c r="AX66" s="291"/>
      <c r="AY66" s="291"/>
      <c r="AZ66" s="291"/>
      <c r="BA66" s="291"/>
      <c r="BB66" s="291"/>
      <c r="BC66" s="291"/>
      <c r="BD66" s="291"/>
      <c r="BE66" s="291"/>
      <c r="BF66" s="291"/>
      <c r="BG66" s="291"/>
      <c r="BH66" s="291"/>
      <c r="BI66" s="291"/>
      <c r="BJ66" s="291"/>
      <c r="BK66" s="291"/>
      <c r="BL66" s="291"/>
      <c r="BM66" s="291"/>
      <c r="BN66" s="291"/>
      <c r="BO66" s="291"/>
      <c r="BP66" s="47"/>
      <c r="BQ66" s="47"/>
      <c r="BR66" s="47"/>
      <c r="BS66" s="47"/>
      <c r="BT66" s="47"/>
      <c r="BU66" s="47"/>
      <c r="BV66" s="47"/>
    </row>
    <row r="67" spans="1:74" ht="17.25" x14ac:dyDescent="0.3">
      <c r="A67" s="291"/>
      <c r="B67" s="47"/>
      <c r="C67" s="47"/>
      <c r="D67" s="47"/>
      <c r="E67" s="47"/>
      <c r="F67" s="47"/>
      <c r="G67" s="47"/>
      <c r="H67" s="47"/>
      <c r="I67" s="291"/>
      <c r="J67" s="291"/>
      <c r="K67" s="291"/>
      <c r="L67" s="291"/>
      <c r="M67" s="291"/>
      <c r="N67" s="291"/>
      <c r="O67" s="291"/>
      <c r="P67" s="291"/>
      <c r="Q67" s="291"/>
      <c r="R67" s="291"/>
      <c r="S67" s="291"/>
      <c r="T67" s="291"/>
      <c r="U67" s="291"/>
      <c r="V67" s="291"/>
      <c r="W67" s="291"/>
      <c r="X67" s="291"/>
      <c r="Y67" s="291"/>
      <c r="Z67" s="291"/>
      <c r="AA67" s="291"/>
      <c r="AB67" s="291"/>
      <c r="AC67" s="291"/>
      <c r="AD67" s="291"/>
      <c r="AE67" s="291"/>
      <c r="AF67" s="291"/>
      <c r="AG67" s="291"/>
      <c r="AH67" s="291"/>
      <c r="AI67" s="291"/>
      <c r="AJ67" s="291"/>
      <c r="AK67" s="291"/>
      <c r="AL67" s="291"/>
      <c r="AM67" s="291"/>
      <c r="AN67" s="291"/>
      <c r="AO67" s="291"/>
      <c r="AP67" s="291"/>
      <c r="AQ67" s="291"/>
      <c r="AR67" s="291"/>
      <c r="AS67" s="291"/>
      <c r="AT67" s="291"/>
      <c r="AU67" s="291"/>
      <c r="AV67" s="291"/>
      <c r="AW67" s="291"/>
      <c r="AX67" s="291"/>
      <c r="AY67" s="291"/>
      <c r="AZ67" s="291"/>
      <c r="BA67" s="291"/>
      <c r="BB67" s="291"/>
      <c r="BC67" s="291"/>
      <c r="BD67" s="291"/>
      <c r="BE67" s="291"/>
      <c r="BF67" s="291"/>
      <c r="BG67" s="291"/>
      <c r="BH67" s="291"/>
      <c r="BI67" s="291"/>
      <c r="BJ67" s="291"/>
      <c r="BK67" s="291"/>
      <c r="BL67" s="291"/>
      <c r="BM67" s="291"/>
      <c r="BN67" s="291"/>
      <c r="BO67" s="291"/>
      <c r="BP67" s="291"/>
      <c r="BQ67" s="291"/>
      <c r="BR67" s="291"/>
      <c r="BS67" s="291"/>
      <c r="BT67" s="291"/>
      <c r="BU67" s="291"/>
      <c r="BV67" s="291"/>
    </row>
    <row r="68" spans="1:74" ht="17.25" x14ac:dyDescent="0.3">
      <c r="A68" s="47"/>
      <c r="B68" s="47"/>
      <c r="C68" s="47"/>
      <c r="D68" s="47"/>
      <c r="E68" s="47"/>
      <c r="F68" s="47"/>
      <c r="G68" s="47"/>
      <c r="H68" s="47"/>
      <c r="I68" s="291"/>
      <c r="J68" s="291"/>
      <c r="K68" s="291"/>
      <c r="L68" s="291"/>
      <c r="M68" s="291"/>
      <c r="N68" s="291"/>
      <c r="O68" s="291"/>
      <c r="P68" s="291"/>
      <c r="Q68" s="291"/>
      <c r="R68" s="291"/>
      <c r="S68" s="291"/>
      <c r="T68" s="291"/>
      <c r="U68" s="291"/>
      <c r="V68" s="291"/>
      <c r="W68" s="291"/>
      <c r="X68" s="291"/>
      <c r="Y68" s="291"/>
      <c r="Z68" s="291"/>
      <c r="AA68" s="291"/>
      <c r="AB68" s="291"/>
      <c r="AC68" s="291"/>
      <c r="AD68" s="291"/>
      <c r="AE68" s="291"/>
      <c r="AF68" s="291"/>
      <c r="AG68" s="291"/>
      <c r="AH68" s="291"/>
      <c r="AI68" s="291"/>
      <c r="AJ68" s="291"/>
      <c r="AK68" s="291"/>
      <c r="AL68" s="291"/>
      <c r="AM68" s="291"/>
      <c r="AN68" s="291"/>
      <c r="AO68" s="291"/>
      <c r="AP68" s="291"/>
      <c r="AQ68" s="291"/>
      <c r="AR68" s="291"/>
      <c r="AS68" s="291"/>
      <c r="AT68" s="291"/>
      <c r="AU68" s="291"/>
      <c r="AV68" s="291"/>
      <c r="AW68" s="291"/>
      <c r="AX68" s="291"/>
      <c r="AY68" s="291"/>
      <c r="AZ68" s="291"/>
      <c r="BA68" s="291"/>
      <c r="BB68" s="291"/>
      <c r="BC68" s="291"/>
      <c r="BD68" s="291"/>
      <c r="BE68" s="291"/>
      <c r="BF68" s="291"/>
      <c r="BG68" s="291"/>
      <c r="BH68" s="291"/>
      <c r="BI68" s="291"/>
      <c r="BJ68" s="291"/>
      <c r="BK68" s="291"/>
      <c r="BL68" s="291"/>
      <c r="BM68" s="291"/>
      <c r="BN68" s="291"/>
      <c r="BO68" s="291"/>
      <c r="BP68" s="291"/>
      <c r="BQ68" s="291"/>
      <c r="BR68" s="291"/>
      <c r="BS68" s="291"/>
      <c r="BT68" s="291"/>
      <c r="BU68" s="291"/>
      <c r="BV68" s="291"/>
    </row>
    <row r="69" spans="1:74" ht="17.25" x14ac:dyDescent="0.3">
      <c r="A69" s="291"/>
      <c r="B69" s="291"/>
      <c r="C69" s="291"/>
      <c r="D69" s="47"/>
      <c r="E69" s="47"/>
      <c r="F69" s="47"/>
      <c r="G69" s="47"/>
      <c r="H69" s="47"/>
      <c r="I69" s="291"/>
      <c r="J69" s="291"/>
      <c r="K69" s="291"/>
      <c r="L69" s="291"/>
      <c r="M69" s="291"/>
      <c r="N69" s="291"/>
      <c r="O69" s="291"/>
      <c r="P69" s="291"/>
      <c r="Q69" s="291"/>
      <c r="R69" s="291"/>
      <c r="S69" s="291"/>
      <c r="T69" s="291"/>
      <c r="U69" s="291"/>
      <c r="V69" s="291"/>
      <c r="W69" s="291"/>
      <c r="X69" s="291"/>
      <c r="Y69" s="291"/>
      <c r="Z69" s="291"/>
      <c r="AA69" s="291"/>
      <c r="AB69" s="291"/>
      <c r="AC69" s="291"/>
      <c r="AD69" s="291"/>
      <c r="AE69" s="291"/>
      <c r="AF69" s="291"/>
      <c r="AG69" s="291"/>
      <c r="AH69" s="291"/>
      <c r="AI69" s="291"/>
      <c r="AJ69" s="291"/>
      <c r="AK69" s="291"/>
      <c r="AL69" s="291"/>
      <c r="AM69" s="291"/>
      <c r="AN69" s="291"/>
      <c r="AO69" s="291"/>
      <c r="AP69" s="291"/>
      <c r="AQ69" s="291"/>
      <c r="AR69" s="291"/>
      <c r="AS69" s="291"/>
      <c r="AT69" s="291"/>
      <c r="AU69" s="291"/>
      <c r="AV69" s="291"/>
      <c r="AW69" s="291"/>
      <c r="AX69" s="291"/>
      <c r="AY69" s="291"/>
      <c r="AZ69" s="291"/>
      <c r="BA69" s="291"/>
      <c r="BB69" s="291"/>
      <c r="BC69" s="291"/>
      <c r="BD69" s="291"/>
      <c r="BE69" s="291"/>
      <c r="BF69" s="291"/>
      <c r="BG69" s="291"/>
      <c r="BH69" s="291"/>
      <c r="BI69" s="291"/>
      <c r="BJ69" s="291"/>
      <c r="BK69" s="291"/>
      <c r="BL69" s="291"/>
      <c r="BM69" s="291"/>
      <c r="BN69" s="291"/>
      <c r="BO69" s="291"/>
      <c r="BP69" s="291"/>
      <c r="BQ69" s="291"/>
      <c r="BR69" s="291"/>
      <c r="BS69" s="291"/>
      <c r="BT69" s="291"/>
      <c r="BU69" s="291"/>
      <c r="BV69" s="291"/>
    </row>
    <row r="70" spans="1:74" ht="17.25" x14ac:dyDescent="0.3">
      <c r="A70" s="47"/>
      <c r="B70" s="47"/>
      <c r="C70" s="47"/>
      <c r="D70" s="47"/>
      <c r="E70" s="47"/>
      <c r="F70" s="47"/>
      <c r="G70" s="47"/>
      <c r="H70" s="47"/>
      <c r="I70" s="291"/>
      <c r="J70" s="291"/>
      <c r="K70" s="291"/>
      <c r="L70" s="291"/>
      <c r="M70" s="291"/>
      <c r="N70" s="291"/>
      <c r="O70" s="291"/>
      <c r="P70" s="291"/>
      <c r="Q70" s="291"/>
      <c r="R70" s="291"/>
      <c r="S70" s="291"/>
      <c r="T70" s="291"/>
      <c r="U70" s="291"/>
      <c r="V70" s="291"/>
      <c r="W70" s="291"/>
      <c r="X70" s="291"/>
      <c r="Y70" s="291"/>
      <c r="Z70" s="291"/>
      <c r="AA70" s="291"/>
      <c r="AB70" s="291"/>
      <c r="AC70" s="291"/>
      <c r="AD70" s="291"/>
      <c r="AE70" s="291"/>
      <c r="AF70" s="291"/>
      <c r="AG70" s="291"/>
      <c r="AH70" s="291"/>
      <c r="AI70" s="291"/>
      <c r="AJ70" s="291"/>
      <c r="AK70" s="291"/>
      <c r="AL70" s="291"/>
      <c r="AM70" s="291"/>
      <c r="AN70" s="291"/>
      <c r="AO70" s="291"/>
      <c r="AP70" s="291"/>
      <c r="AQ70" s="291"/>
      <c r="AR70" s="291"/>
      <c r="AS70" s="291"/>
      <c r="AT70" s="291"/>
      <c r="AU70" s="291"/>
      <c r="AV70" s="291"/>
      <c r="AW70" s="291"/>
      <c r="AX70" s="291"/>
      <c r="AY70" s="291"/>
      <c r="AZ70" s="291"/>
      <c r="BA70" s="291"/>
      <c r="BB70" s="291"/>
      <c r="BC70" s="291"/>
      <c r="BD70" s="291"/>
      <c r="BE70" s="291"/>
      <c r="BF70" s="291"/>
      <c r="BG70" s="291"/>
      <c r="BH70" s="291"/>
      <c r="BI70" s="291"/>
      <c r="BJ70" s="291"/>
      <c r="BK70" s="291"/>
      <c r="BL70" s="291"/>
      <c r="BM70" s="291"/>
      <c r="BN70" s="291"/>
      <c r="BO70" s="291"/>
      <c r="BP70" s="291"/>
      <c r="BQ70" s="291"/>
      <c r="BR70" s="291"/>
      <c r="BS70" s="291"/>
      <c r="BT70" s="291"/>
      <c r="BU70" s="291"/>
      <c r="BV70" s="291"/>
    </row>
    <row r="74" spans="1:74" ht="17.25" x14ac:dyDescent="0.3">
      <c r="A74" s="47"/>
      <c r="B74" s="47"/>
      <c r="C74" s="47"/>
      <c r="D74" s="47"/>
      <c r="E74" s="47"/>
      <c r="F74" s="47"/>
      <c r="G74" s="47"/>
      <c r="H74" s="47"/>
      <c r="I74" s="291"/>
      <c r="J74" s="291"/>
      <c r="K74" s="291"/>
      <c r="L74" s="291"/>
      <c r="M74" s="291"/>
      <c r="N74" s="291"/>
      <c r="O74" s="291"/>
      <c r="P74" s="291"/>
      <c r="Q74" s="291"/>
      <c r="R74" s="291"/>
      <c r="S74" s="291"/>
      <c r="T74" s="291"/>
      <c r="U74" s="291"/>
      <c r="V74" s="291"/>
      <c r="W74" s="291"/>
      <c r="X74" s="291"/>
      <c r="Y74" s="291"/>
      <c r="Z74" s="291"/>
      <c r="AA74" s="291"/>
      <c r="AB74" s="291"/>
      <c r="AC74" s="291"/>
      <c r="AD74" s="291"/>
      <c r="AE74" s="291"/>
      <c r="AF74" s="291"/>
      <c r="AG74" s="291"/>
      <c r="AH74" s="291"/>
      <c r="AI74" s="291"/>
      <c r="AJ74" s="291"/>
      <c r="AK74" s="291"/>
      <c r="AL74" s="291"/>
      <c r="AM74" s="291"/>
      <c r="AN74" s="291"/>
      <c r="AO74" s="291"/>
      <c r="AP74" s="291"/>
      <c r="AQ74" s="291"/>
      <c r="AR74" s="291"/>
      <c r="AS74" s="291"/>
      <c r="AT74" s="291"/>
      <c r="AU74" s="291"/>
      <c r="AV74" s="291"/>
      <c r="AW74" s="291"/>
      <c r="AX74" s="291"/>
      <c r="AY74" s="291"/>
      <c r="AZ74" s="291"/>
      <c r="BA74" s="291"/>
      <c r="BB74" s="291"/>
      <c r="BC74" s="291"/>
      <c r="BD74" s="291"/>
      <c r="BE74" s="291"/>
      <c r="BF74" s="291"/>
      <c r="BG74" s="291"/>
      <c r="BH74" s="291"/>
      <c r="BI74" s="291"/>
      <c r="BJ74" s="291"/>
      <c r="BK74" s="291"/>
      <c r="BL74" s="291"/>
      <c r="BM74" s="291"/>
      <c r="BN74" s="291"/>
      <c r="BO74" s="291"/>
      <c r="BP74" s="291"/>
      <c r="BQ74" s="291"/>
      <c r="BR74" s="291"/>
      <c r="BS74" s="291"/>
      <c r="BT74" s="291"/>
      <c r="BU74" s="291"/>
      <c r="BV74" s="291"/>
    </row>
  </sheetData>
  <mergeCells count="101">
    <mergeCell ref="BX1:CD2"/>
    <mergeCell ref="BX3:CD3"/>
    <mergeCell ref="AF15:AG15"/>
    <mergeCell ref="AI15:AJ15"/>
    <mergeCell ref="AL15:AM15"/>
    <mergeCell ref="AO15:AP15"/>
    <mergeCell ref="AF26:AG26"/>
    <mergeCell ref="AI26:AJ26"/>
    <mergeCell ref="Z1:AD2"/>
    <mergeCell ref="Z3:AD3"/>
    <mergeCell ref="AF1:AP2"/>
    <mergeCell ref="AF3:AP3"/>
    <mergeCell ref="AF5:AG5"/>
    <mergeCell ref="AI5:AJ5"/>
    <mergeCell ref="AL5:AM5"/>
    <mergeCell ref="AO5:AP5"/>
    <mergeCell ref="AR15:AS15"/>
    <mergeCell ref="AU15:AV15"/>
    <mergeCell ref="AX15:AY15"/>
    <mergeCell ref="BA15:BB15"/>
    <mergeCell ref="AU26:AV26"/>
    <mergeCell ref="BM14:BN14"/>
    <mergeCell ref="BD15:BE15"/>
    <mergeCell ref="BG15:BH15"/>
    <mergeCell ref="A44:F45"/>
    <mergeCell ref="H1:L2"/>
    <mergeCell ref="H3:L3"/>
    <mergeCell ref="T1:X2"/>
    <mergeCell ref="T3:X3"/>
    <mergeCell ref="A46:F47"/>
    <mergeCell ref="A51:F53"/>
    <mergeCell ref="A1:F2"/>
    <mergeCell ref="A3:F3"/>
    <mergeCell ref="A29:F29"/>
    <mergeCell ref="A30:F30"/>
    <mergeCell ref="A31:F32"/>
    <mergeCell ref="A34:F34"/>
    <mergeCell ref="A37:F38"/>
    <mergeCell ref="A18:F18"/>
    <mergeCell ref="A19:F20"/>
    <mergeCell ref="A21:F22"/>
    <mergeCell ref="A23:F24"/>
    <mergeCell ref="A25:F26"/>
    <mergeCell ref="A27:F28"/>
    <mergeCell ref="A41:F42"/>
    <mergeCell ref="AX5:AY5"/>
    <mergeCell ref="AX14:AY14"/>
    <mergeCell ref="AR1:BB2"/>
    <mergeCell ref="AR3:BB3"/>
    <mergeCell ref="BA5:BB5"/>
    <mergeCell ref="AR5:AS5"/>
    <mergeCell ref="AU5:AV5"/>
    <mergeCell ref="AF48:AG48"/>
    <mergeCell ref="AI48:AJ48"/>
    <mergeCell ref="AL48:AM48"/>
    <mergeCell ref="AO48:AP48"/>
    <mergeCell ref="AR26:AS26"/>
    <mergeCell ref="AR48:AS48"/>
    <mergeCell ref="AI35:AJ35"/>
    <mergeCell ref="AL26:AM26"/>
    <mergeCell ref="AO26:AP26"/>
    <mergeCell ref="AF37:AG37"/>
    <mergeCell ref="AR37:AS37"/>
    <mergeCell ref="AR46:AS46"/>
    <mergeCell ref="AI37:AJ37"/>
    <mergeCell ref="AI46:AJ46"/>
    <mergeCell ref="AL37:AM37"/>
    <mergeCell ref="AO37:AP37"/>
    <mergeCell ref="BJ15:BK15"/>
    <mergeCell ref="AU57:AV57"/>
    <mergeCell ref="AX48:AY48"/>
    <mergeCell ref="BA48:BB48"/>
    <mergeCell ref="AU24:AV24"/>
    <mergeCell ref="AX26:AY26"/>
    <mergeCell ref="BA26:BB26"/>
    <mergeCell ref="BA37:BB37"/>
    <mergeCell ref="AU48:AV48"/>
    <mergeCell ref="AU37:AV37"/>
    <mergeCell ref="AX37:AY37"/>
    <mergeCell ref="BU5:BV5"/>
    <mergeCell ref="BP1:BV2"/>
    <mergeCell ref="BP3:BV3"/>
    <mergeCell ref="BJ5:BK5"/>
    <mergeCell ref="BM5:BN5"/>
    <mergeCell ref="BD1:BN2"/>
    <mergeCell ref="BD3:BN3"/>
    <mergeCell ref="BP5:BP6"/>
    <mergeCell ref="BQ5:BR5"/>
    <mergeCell ref="BS5:BT5"/>
    <mergeCell ref="BD5:BE5"/>
    <mergeCell ref="BG5:BH5"/>
    <mergeCell ref="CI1:CO2"/>
    <mergeCell ref="CI3:CP3"/>
    <mergeCell ref="CI4:CI5"/>
    <mergeCell ref="CJ4:CJ5"/>
    <mergeCell ref="CK4:CK5"/>
    <mergeCell ref="CL4:CL5"/>
    <mergeCell ref="CM4:CM5"/>
    <mergeCell ref="CN4:CN5"/>
    <mergeCell ref="CO4:CO5"/>
    <mergeCell ref="CP4:CP5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9" tint="-0.249977111117893"/>
  </sheetPr>
  <dimension ref="A1:BS58"/>
  <sheetViews>
    <sheetView topLeftCell="BF1" zoomScale="63" zoomScaleNormal="63" workbookViewId="0">
      <selection activeCell="BG1" sqref="A1:XFD1048576"/>
    </sheetView>
  </sheetViews>
  <sheetFormatPr baseColWidth="10" defaultColWidth="11.375" defaultRowHeight="15" x14ac:dyDescent="0.25"/>
  <cols>
    <col min="1" max="1" width="178.125" style="370" bestFit="1" customWidth="1"/>
    <col min="2" max="4" width="15.375" style="370" bestFit="1" customWidth="1"/>
    <col min="5" max="5" width="11.375" style="370"/>
    <col min="6" max="6" width="8.25" style="370" bestFit="1" customWidth="1"/>
    <col min="7" max="7" width="26" style="370" bestFit="1" customWidth="1"/>
    <col min="8" max="8" width="14.125" style="370" bestFit="1" customWidth="1"/>
    <col min="9" max="10" width="18" style="370" bestFit="1" customWidth="1"/>
    <col min="11" max="11" width="11.375" style="370"/>
    <col min="12" max="12" width="8.25" style="370" bestFit="1" customWidth="1"/>
    <col min="13" max="13" width="37.875" style="370" bestFit="1" customWidth="1"/>
    <col min="14" max="14" width="14.125" style="370" bestFit="1" customWidth="1"/>
    <col min="15" max="16" width="16" style="370" bestFit="1" customWidth="1"/>
    <col min="17" max="17" width="11.375" style="370"/>
    <col min="18" max="18" width="8.25" style="370" bestFit="1" customWidth="1"/>
    <col min="19" max="19" width="33" style="370" bestFit="1" customWidth="1"/>
    <col min="20" max="20" width="11" style="370" bestFit="1" customWidth="1"/>
    <col min="21" max="22" width="16" style="370" bestFit="1" customWidth="1"/>
    <col min="23" max="23" width="11.375" style="370"/>
    <col min="24" max="24" width="20.375" style="370" bestFit="1" customWidth="1"/>
    <col min="25" max="25" width="17.375" style="370" bestFit="1" customWidth="1"/>
    <col min="26" max="26" width="16.375" style="370" customWidth="1"/>
    <col min="27" max="27" width="22.75" style="370" bestFit="1" customWidth="1"/>
    <col min="28" max="28" width="18.25" style="370" bestFit="1" customWidth="1"/>
    <col min="29" max="29" width="11.375" style="370"/>
    <col min="30" max="30" width="22.75" style="370" bestFit="1" customWidth="1"/>
    <col min="31" max="31" width="20.125" style="370" bestFit="1" customWidth="1"/>
    <col min="32" max="32" width="11.375" style="370"/>
    <col min="33" max="33" width="20.375" style="370" bestFit="1" customWidth="1"/>
    <col min="34" max="46" width="19.25" style="370" customWidth="1"/>
    <col min="47" max="47" width="11.375" style="370"/>
    <col min="48" max="48" width="39.375" style="370" bestFit="1" customWidth="1"/>
    <col min="49" max="49" width="22.75" style="370" bestFit="1" customWidth="1"/>
    <col min="50" max="50" width="23.625" style="370" bestFit="1" customWidth="1"/>
    <col min="51" max="52" width="21.25" style="370" bestFit="1" customWidth="1"/>
    <col min="53" max="53" width="24.125" style="370" bestFit="1" customWidth="1"/>
    <col min="54" max="54" width="25.25" style="370" bestFit="1" customWidth="1"/>
    <col min="55" max="55" width="11.375" style="370"/>
    <col min="56" max="56" width="42.625" style="370" bestFit="1" customWidth="1"/>
    <col min="57" max="57" width="11.375" style="370"/>
    <col min="58" max="58" width="17.75" style="370" bestFit="1" customWidth="1"/>
    <col min="59" max="59" width="18.25" style="370" bestFit="1" customWidth="1"/>
    <col min="60" max="60" width="22" style="370" bestFit="1" customWidth="1"/>
    <col min="61" max="61" width="11.375" style="370"/>
    <col min="62" max="62" width="55.75" style="370" customWidth="1"/>
    <col min="63" max="63" width="31.125" style="370" bestFit="1" customWidth="1"/>
    <col min="64" max="65" width="16.125" style="370" bestFit="1" customWidth="1"/>
    <col min="66" max="66" width="11.375" style="370"/>
    <col min="67" max="67" width="48.25" style="370" bestFit="1" customWidth="1"/>
    <col min="68" max="68" width="11.375" style="370"/>
    <col min="69" max="69" width="14.875" style="370" bestFit="1" customWidth="1"/>
    <col min="70" max="70" width="18.25" style="370" bestFit="1" customWidth="1"/>
    <col min="71" max="71" width="20.875" style="370" bestFit="1" customWidth="1"/>
    <col min="72" max="16384" width="11.375" style="370"/>
  </cols>
  <sheetData>
    <row r="1" spans="1:71" ht="17.25" customHeight="1" x14ac:dyDescent="0.25">
      <c r="A1" s="395" t="s">
        <v>675</v>
      </c>
      <c r="F1" s="396" t="s">
        <v>577</v>
      </c>
      <c r="G1" s="396"/>
      <c r="H1" s="396"/>
      <c r="I1" s="396"/>
      <c r="J1" s="396"/>
      <c r="L1" s="396" t="s">
        <v>577</v>
      </c>
      <c r="M1" s="396"/>
      <c r="N1" s="396"/>
      <c r="O1" s="396"/>
      <c r="P1" s="396"/>
      <c r="R1" s="396" t="s">
        <v>577</v>
      </c>
      <c r="S1" s="396"/>
      <c r="T1" s="396"/>
      <c r="U1" s="396"/>
      <c r="V1" s="396"/>
      <c r="X1" s="397" t="s">
        <v>156</v>
      </c>
      <c r="Y1" s="398"/>
      <c r="Z1" s="398"/>
      <c r="AA1" s="398"/>
      <c r="AB1" s="398"/>
      <c r="AC1" s="398"/>
      <c r="AD1" s="398"/>
      <c r="AE1" s="398"/>
      <c r="AF1" s="398"/>
      <c r="AG1" s="398"/>
      <c r="AH1" s="398"/>
      <c r="AI1" s="399"/>
      <c r="AJ1" s="397" t="s">
        <v>156</v>
      </c>
      <c r="AK1" s="398"/>
      <c r="AL1" s="398"/>
      <c r="AM1" s="398"/>
      <c r="AN1" s="398"/>
      <c r="AO1" s="398"/>
      <c r="AP1" s="398"/>
      <c r="AQ1" s="398"/>
      <c r="AR1" s="398"/>
      <c r="AS1" s="398"/>
      <c r="AT1" s="398"/>
      <c r="AV1" s="400" t="s">
        <v>577</v>
      </c>
      <c r="AW1" s="400"/>
      <c r="AX1" s="400"/>
      <c r="AY1" s="400"/>
      <c r="AZ1" s="400"/>
      <c r="BA1" s="400"/>
      <c r="BB1" s="400"/>
      <c r="BD1" s="401" t="s">
        <v>396</v>
      </c>
      <c r="BE1" s="401"/>
      <c r="BF1" s="401"/>
      <c r="BG1" s="401"/>
      <c r="BH1" s="401"/>
      <c r="BJ1" s="400" t="s">
        <v>577</v>
      </c>
      <c r="BK1" s="400"/>
      <c r="BL1" s="400"/>
      <c r="BM1" s="400"/>
      <c r="BN1" s="400"/>
      <c r="BO1" s="400"/>
      <c r="BP1" s="400"/>
    </row>
    <row r="2" spans="1:71" ht="17.25" customHeight="1" x14ac:dyDescent="0.25">
      <c r="A2" s="402"/>
      <c r="F2" s="396"/>
      <c r="G2" s="396"/>
      <c r="H2" s="396"/>
      <c r="I2" s="396"/>
      <c r="J2" s="396"/>
      <c r="L2" s="396"/>
      <c r="M2" s="396"/>
      <c r="N2" s="396"/>
      <c r="O2" s="396"/>
      <c r="P2" s="396"/>
      <c r="R2" s="396"/>
      <c r="S2" s="396"/>
      <c r="T2" s="396"/>
      <c r="U2" s="396"/>
      <c r="V2" s="396"/>
      <c r="AV2" s="400"/>
      <c r="AW2" s="400"/>
      <c r="AX2" s="400"/>
      <c r="AY2" s="400"/>
      <c r="AZ2" s="400"/>
      <c r="BA2" s="400"/>
      <c r="BB2" s="400"/>
      <c r="BD2" s="403" t="s">
        <v>157</v>
      </c>
      <c r="BE2" s="403"/>
      <c r="BF2" s="403"/>
      <c r="BG2" s="403"/>
      <c r="BH2" s="403"/>
      <c r="BJ2" s="400"/>
      <c r="BK2" s="400"/>
      <c r="BL2" s="400"/>
      <c r="BM2" s="400"/>
      <c r="BN2" s="400"/>
      <c r="BO2" s="400"/>
      <c r="BP2" s="400"/>
    </row>
    <row r="3" spans="1:71" ht="20.25" customHeight="1" x14ac:dyDescent="0.25">
      <c r="A3" s="371" t="s">
        <v>676</v>
      </c>
      <c r="F3" s="396" t="s">
        <v>140</v>
      </c>
      <c r="G3" s="404"/>
      <c r="H3" s="404"/>
      <c r="I3" s="404"/>
      <c r="J3" s="404"/>
      <c r="L3" s="396" t="s">
        <v>140</v>
      </c>
      <c r="M3" s="404"/>
      <c r="N3" s="404"/>
      <c r="O3" s="404"/>
      <c r="P3" s="404"/>
      <c r="R3" s="396" t="s">
        <v>140</v>
      </c>
      <c r="S3" s="404"/>
      <c r="T3" s="404"/>
      <c r="U3" s="404"/>
      <c r="V3" s="404"/>
      <c r="X3" s="405" t="s">
        <v>166</v>
      </c>
      <c r="Y3" s="405"/>
      <c r="Z3" s="406"/>
      <c r="AA3" s="405" t="s">
        <v>43</v>
      </c>
      <c r="AB3" s="405"/>
      <c r="AC3" s="407"/>
      <c r="AD3" s="405" t="s">
        <v>104</v>
      </c>
      <c r="AE3" s="405"/>
      <c r="AF3" s="407"/>
      <c r="AG3" s="405" t="s">
        <v>324</v>
      </c>
      <c r="AH3" s="405"/>
      <c r="AI3" s="408"/>
      <c r="AJ3" s="405" t="s">
        <v>677</v>
      </c>
      <c r="AK3" s="405"/>
      <c r="AL3" s="406"/>
      <c r="AM3" s="405" t="s">
        <v>175</v>
      </c>
      <c r="AN3" s="405"/>
      <c r="AO3" s="407"/>
      <c r="AP3" s="405" t="s">
        <v>201</v>
      </c>
      <c r="AQ3" s="405"/>
      <c r="AR3" s="407"/>
      <c r="AS3" s="405" t="s">
        <v>678</v>
      </c>
      <c r="AT3" s="405"/>
      <c r="AV3" s="400" t="s">
        <v>579</v>
      </c>
      <c r="AW3" s="400"/>
      <c r="AX3" s="400"/>
      <c r="AY3" s="400"/>
      <c r="AZ3" s="400"/>
      <c r="BA3" s="400"/>
      <c r="BB3" s="400"/>
      <c r="BD3" s="409" t="s">
        <v>27</v>
      </c>
      <c r="BE3" s="410">
        <v>-1</v>
      </c>
      <c r="BF3" s="410">
        <v>-2</v>
      </c>
      <c r="BG3" s="410">
        <v>-3</v>
      </c>
      <c r="BH3" s="411">
        <v>-4</v>
      </c>
      <c r="BJ3" s="400" t="s">
        <v>158</v>
      </c>
      <c r="BK3" s="400"/>
      <c r="BL3" s="400"/>
      <c r="BM3" s="400"/>
      <c r="BN3" s="400"/>
      <c r="BO3" s="400"/>
      <c r="BP3" s="400"/>
    </row>
    <row r="4" spans="1:71" x14ac:dyDescent="0.25">
      <c r="X4" s="412">
        <v>50000</v>
      </c>
      <c r="Y4" s="413"/>
      <c r="Z4" s="414"/>
      <c r="AA4" s="412">
        <v>450000</v>
      </c>
      <c r="AB4" s="413">
        <v>80260.399999999994</v>
      </c>
      <c r="AC4" s="415"/>
      <c r="AD4" s="412">
        <v>1580000</v>
      </c>
      <c r="AE4" s="413">
        <v>109090.91</v>
      </c>
      <c r="AF4" s="415"/>
      <c r="AG4" s="412">
        <v>92000</v>
      </c>
      <c r="AH4" s="413"/>
      <c r="AI4" s="416"/>
      <c r="AJ4" s="412"/>
      <c r="AK4" s="413">
        <v>5760</v>
      </c>
      <c r="AL4" s="414"/>
      <c r="AM4" s="412">
        <v>109090.91</v>
      </c>
      <c r="AN4" s="413"/>
      <c r="AO4" s="415"/>
      <c r="AP4" s="412"/>
      <c r="AQ4" s="413">
        <v>72350</v>
      </c>
      <c r="AR4" s="415"/>
      <c r="AS4" s="412">
        <v>72000</v>
      </c>
      <c r="AT4" s="413">
        <v>42000</v>
      </c>
      <c r="BD4" s="417" t="s">
        <v>34</v>
      </c>
      <c r="BE4" s="418"/>
      <c r="BF4" s="419">
        <v>180000</v>
      </c>
      <c r="BG4" s="418"/>
      <c r="BH4" s="420"/>
    </row>
    <row r="5" spans="1:71" x14ac:dyDescent="0.25">
      <c r="A5" s="370" t="s">
        <v>679</v>
      </c>
      <c r="F5" s="421" t="s">
        <v>100</v>
      </c>
      <c r="G5" s="421" t="s">
        <v>27</v>
      </c>
      <c r="H5" s="421" t="s">
        <v>24</v>
      </c>
      <c r="I5" s="421" t="s">
        <v>101</v>
      </c>
      <c r="J5" s="421" t="s">
        <v>26</v>
      </c>
      <c r="L5" s="421" t="s">
        <v>100</v>
      </c>
      <c r="M5" s="421" t="s">
        <v>27</v>
      </c>
      <c r="N5" s="421" t="s">
        <v>24</v>
      </c>
      <c r="O5" s="421" t="s">
        <v>101</v>
      </c>
      <c r="P5" s="421" t="s">
        <v>26</v>
      </c>
      <c r="R5" s="421" t="s">
        <v>100</v>
      </c>
      <c r="S5" s="421" t="s">
        <v>27</v>
      </c>
      <c r="T5" s="421" t="s">
        <v>24</v>
      </c>
      <c r="U5" s="421" t="s">
        <v>101</v>
      </c>
      <c r="V5" s="421" t="s">
        <v>26</v>
      </c>
      <c r="X5" s="412"/>
      <c r="Y5" s="422"/>
      <c r="Z5" s="414"/>
      <c r="AA5" s="412">
        <v>167040</v>
      </c>
      <c r="AB5" s="422">
        <v>47994</v>
      </c>
      <c r="AC5" s="415"/>
      <c r="AD5" s="412">
        <v>119985</v>
      </c>
      <c r="AE5" s="422">
        <v>12000</v>
      </c>
      <c r="AF5" s="415"/>
      <c r="AG5" s="412"/>
      <c r="AH5" s="422"/>
      <c r="AI5" s="416"/>
      <c r="AJ5" s="412"/>
      <c r="AK5" s="422"/>
      <c r="AL5" s="414"/>
      <c r="AM5" s="412"/>
      <c r="AN5" s="422"/>
      <c r="AO5" s="415"/>
      <c r="AP5" s="412"/>
      <c r="AQ5" s="422"/>
      <c r="AR5" s="415"/>
      <c r="AS5" s="412"/>
      <c r="AT5" s="422"/>
      <c r="AV5" s="423" t="s">
        <v>27</v>
      </c>
      <c r="AW5" s="424" t="s">
        <v>400</v>
      </c>
      <c r="AX5" s="425"/>
      <c r="AY5" s="426" t="s">
        <v>305</v>
      </c>
      <c r="AZ5" s="427"/>
      <c r="BA5" s="424" t="s">
        <v>401</v>
      </c>
      <c r="BB5" s="425"/>
      <c r="BD5" s="428" t="s">
        <v>175</v>
      </c>
      <c r="BE5" s="429"/>
      <c r="BF5" s="430">
        <v>109090.91</v>
      </c>
      <c r="BG5" s="429"/>
      <c r="BH5" s="431"/>
      <c r="BJ5" s="409" t="s">
        <v>27</v>
      </c>
      <c r="BK5" s="432">
        <v>-1</v>
      </c>
      <c r="BL5" s="411">
        <v>-2</v>
      </c>
      <c r="BM5" s="411">
        <v>-3</v>
      </c>
      <c r="BN5" s="411">
        <v>-4</v>
      </c>
      <c r="BO5" s="409" t="s">
        <v>27</v>
      </c>
      <c r="BP5" s="411">
        <v>-1</v>
      </c>
      <c r="BQ5" s="411">
        <v>-2</v>
      </c>
      <c r="BR5" s="411">
        <v>-3</v>
      </c>
      <c r="BS5" s="411">
        <v>-4</v>
      </c>
    </row>
    <row r="6" spans="1:71" x14ac:dyDescent="0.25">
      <c r="A6" s="370" t="s">
        <v>409</v>
      </c>
      <c r="B6" s="433">
        <v>50000</v>
      </c>
      <c r="F6" s="380"/>
      <c r="G6" s="434" t="s">
        <v>29</v>
      </c>
      <c r="H6" s="393"/>
      <c r="I6" s="393"/>
      <c r="J6" s="393"/>
      <c r="L6" s="380"/>
      <c r="M6" s="381" t="s">
        <v>680</v>
      </c>
      <c r="N6" s="393"/>
      <c r="O6" s="393"/>
      <c r="P6" s="393"/>
      <c r="R6" s="380"/>
      <c r="S6" s="381" t="s">
        <v>681</v>
      </c>
      <c r="T6" s="393"/>
      <c r="U6" s="393"/>
      <c r="V6" s="393"/>
      <c r="X6" s="412"/>
      <c r="Y6" s="422"/>
      <c r="Z6" s="414"/>
      <c r="AA6" s="412">
        <v>75000</v>
      </c>
      <c r="AB6" s="422">
        <v>68208</v>
      </c>
      <c r="AC6" s="415"/>
      <c r="AD6" s="412"/>
      <c r="AE6" s="422"/>
      <c r="AF6" s="415"/>
      <c r="AG6" s="412"/>
      <c r="AH6" s="422"/>
      <c r="AI6" s="416"/>
      <c r="AJ6" s="412"/>
      <c r="AK6" s="422"/>
      <c r="AL6" s="414"/>
      <c r="AM6" s="412"/>
      <c r="AN6" s="422"/>
      <c r="AO6" s="415"/>
      <c r="AP6" s="412"/>
      <c r="AQ6" s="422"/>
      <c r="AR6" s="415"/>
      <c r="AS6" s="412"/>
      <c r="AT6" s="422"/>
      <c r="AV6" s="435"/>
      <c r="AW6" s="436" t="s">
        <v>406</v>
      </c>
      <c r="AX6" s="436" t="s">
        <v>407</v>
      </c>
      <c r="AY6" s="437" t="s">
        <v>406</v>
      </c>
      <c r="AZ6" s="437" t="s">
        <v>407</v>
      </c>
      <c r="BA6" s="437" t="s">
        <v>406</v>
      </c>
      <c r="BB6" s="437" t="s">
        <v>407</v>
      </c>
      <c r="BD6" s="428" t="s">
        <v>179</v>
      </c>
      <c r="BE6" s="429"/>
      <c r="BF6" s="416"/>
      <c r="BG6" s="429">
        <f>BF4-BF5</f>
        <v>70909.09</v>
      </c>
      <c r="BH6" s="431"/>
      <c r="BJ6" s="438" t="s">
        <v>35</v>
      </c>
      <c r="BK6" s="413"/>
      <c r="BL6" s="418"/>
      <c r="BM6" s="420"/>
      <c r="BN6" s="419"/>
      <c r="BO6" s="438" t="s">
        <v>36</v>
      </c>
      <c r="BP6" s="418"/>
      <c r="BQ6" s="419"/>
      <c r="BR6" s="418"/>
      <c r="BS6" s="420"/>
    </row>
    <row r="7" spans="1:71" x14ac:dyDescent="0.25">
      <c r="A7" s="370" t="s">
        <v>411</v>
      </c>
      <c r="B7" s="433">
        <v>450000</v>
      </c>
      <c r="F7" s="380"/>
      <c r="G7" s="380" t="s">
        <v>166</v>
      </c>
      <c r="H7" s="393"/>
      <c r="I7" s="393">
        <v>50000</v>
      </c>
      <c r="J7" s="393"/>
      <c r="L7" s="380"/>
      <c r="M7" s="376" t="s">
        <v>682</v>
      </c>
      <c r="N7" s="393"/>
      <c r="O7" s="393">
        <v>109090.91</v>
      </c>
      <c r="P7" s="393"/>
      <c r="R7" s="380"/>
      <c r="S7" s="376" t="s">
        <v>184</v>
      </c>
      <c r="T7" s="393"/>
      <c r="U7" s="393">
        <v>42000</v>
      </c>
      <c r="V7" s="393"/>
      <c r="X7" s="412"/>
      <c r="Y7" s="422"/>
      <c r="Z7" s="414"/>
      <c r="AA7" s="412">
        <v>18742</v>
      </c>
      <c r="AB7" s="422">
        <v>127500</v>
      </c>
      <c r="AC7" s="415"/>
      <c r="AD7" s="412"/>
      <c r="AE7" s="422"/>
      <c r="AF7" s="415"/>
      <c r="AG7" s="412"/>
      <c r="AH7" s="422"/>
      <c r="AI7" s="416"/>
      <c r="AJ7" s="412"/>
      <c r="AK7" s="422"/>
      <c r="AL7" s="414"/>
      <c r="AM7" s="412"/>
      <c r="AN7" s="422"/>
      <c r="AO7" s="415"/>
      <c r="AP7" s="412"/>
      <c r="AQ7" s="422"/>
      <c r="AR7" s="415"/>
      <c r="AS7" s="412"/>
      <c r="AT7" s="422"/>
      <c r="AV7" s="380" t="s">
        <v>166</v>
      </c>
      <c r="AW7" s="393">
        <v>50000</v>
      </c>
      <c r="AX7" s="393"/>
      <c r="AY7" s="393"/>
      <c r="AZ7" s="393"/>
      <c r="BA7" s="393">
        <v>50000</v>
      </c>
      <c r="BB7" s="393"/>
      <c r="BD7" s="428" t="s">
        <v>184</v>
      </c>
      <c r="BE7" s="429"/>
      <c r="BF7" s="416"/>
      <c r="BG7" s="439">
        <v>310916.21999999997</v>
      </c>
      <c r="BH7" s="431"/>
      <c r="BJ7" s="440" t="s">
        <v>39</v>
      </c>
      <c r="BK7" s="422"/>
      <c r="BL7" s="429"/>
      <c r="BM7" s="431"/>
      <c r="BN7" s="441"/>
      <c r="BO7" s="442" t="s">
        <v>40</v>
      </c>
      <c r="BP7" s="422"/>
      <c r="BQ7" s="443"/>
      <c r="BR7" s="443">
        <v>509709.53</v>
      </c>
      <c r="BS7" s="444"/>
    </row>
    <row r="8" spans="1:71" x14ac:dyDescent="0.25">
      <c r="A8" s="370" t="s">
        <v>414</v>
      </c>
      <c r="B8" s="433">
        <v>1580000</v>
      </c>
      <c r="F8" s="380"/>
      <c r="G8" s="380" t="s">
        <v>43</v>
      </c>
      <c r="H8" s="393"/>
      <c r="I8" s="393">
        <v>450000</v>
      </c>
      <c r="J8" s="393"/>
      <c r="L8" s="380"/>
      <c r="M8" s="385" t="s">
        <v>104</v>
      </c>
      <c r="N8" s="393"/>
      <c r="O8" s="393"/>
      <c r="P8" s="393">
        <v>109090.91</v>
      </c>
      <c r="R8" s="380"/>
      <c r="S8" s="385" t="s">
        <v>683</v>
      </c>
      <c r="T8" s="393"/>
      <c r="U8" s="393"/>
      <c r="V8" s="393">
        <v>42000</v>
      </c>
      <c r="X8" s="412"/>
      <c r="Y8" s="422"/>
      <c r="Z8" s="414"/>
      <c r="AA8" s="412"/>
      <c r="AB8" s="422">
        <v>50000</v>
      </c>
      <c r="AC8" s="415"/>
      <c r="AD8" s="412"/>
      <c r="AE8" s="422"/>
      <c r="AF8" s="415"/>
      <c r="AG8" s="412"/>
      <c r="AH8" s="422"/>
      <c r="AI8" s="416"/>
      <c r="AJ8" s="412"/>
      <c r="AK8" s="422"/>
      <c r="AL8" s="414"/>
      <c r="AM8" s="412"/>
      <c r="AN8" s="422"/>
      <c r="AO8" s="415"/>
      <c r="AP8" s="412"/>
      <c r="AQ8" s="422"/>
      <c r="AR8" s="415"/>
      <c r="AS8" s="412"/>
      <c r="AT8" s="422"/>
      <c r="AV8" s="380" t="s">
        <v>43</v>
      </c>
      <c r="AW8" s="393">
        <v>219599</v>
      </c>
      <c r="AX8" s="393"/>
      <c r="AY8" s="393"/>
      <c r="AZ8" s="393"/>
      <c r="BA8" s="393">
        <v>219599</v>
      </c>
      <c r="BB8" s="393"/>
      <c r="BC8" s="372"/>
      <c r="BD8" s="445" t="s">
        <v>684</v>
      </c>
      <c r="BE8" s="431"/>
      <c r="BF8" s="431"/>
      <c r="BG8" s="420">
        <v>-240007.13</v>
      </c>
      <c r="BH8" s="429"/>
      <c r="BJ8" s="428" t="s">
        <v>160</v>
      </c>
      <c r="BK8" s="373"/>
      <c r="BL8" s="374">
        <v>50000</v>
      </c>
      <c r="BN8" s="372"/>
      <c r="BO8" s="446" t="s">
        <v>211</v>
      </c>
      <c r="BP8" s="373"/>
      <c r="BQ8" s="374">
        <v>30314.67</v>
      </c>
      <c r="BR8" s="375"/>
      <c r="BS8" s="374"/>
    </row>
    <row r="9" spans="1:71" x14ac:dyDescent="0.25">
      <c r="A9" s="370" t="s">
        <v>417</v>
      </c>
      <c r="B9" s="433">
        <v>92000</v>
      </c>
      <c r="F9" s="380"/>
      <c r="G9" s="380" t="s">
        <v>104</v>
      </c>
      <c r="H9" s="393"/>
      <c r="I9" s="393">
        <v>1580000</v>
      </c>
      <c r="J9" s="393"/>
      <c r="L9" s="380"/>
      <c r="M9" s="376"/>
      <c r="N9" s="393"/>
      <c r="O9" s="393"/>
      <c r="P9" s="393"/>
      <c r="R9" s="380"/>
      <c r="S9" s="376"/>
      <c r="T9" s="393"/>
      <c r="U9" s="393"/>
      <c r="V9" s="393"/>
      <c r="X9" s="412"/>
      <c r="Y9" s="422"/>
      <c r="Z9" s="414"/>
      <c r="AA9" s="412"/>
      <c r="AB9" s="422">
        <v>83520</v>
      </c>
      <c r="AC9" s="415"/>
      <c r="AD9" s="412"/>
      <c r="AE9" s="422"/>
      <c r="AF9" s="415"/>
      <c r="AG9" s="412"/>
      <c r="AH9" s="422"/>
      <c r="AI9" s="416"/>
      <c r="AJ9" s="412"/>
      <c r="AK9" s="422"/>
      <c r="AL9" s="414"/>
      <c r="AM9" s="412"/>
      <c r="AN9" s="422"/>
      <c r="AO9" s="415"/>
      <c r="AP9" s="412"/>
      <c r="AQ9" s="422"/>
      <c r="AR9" s="415"/>
      <c r="AS9" s="412"/>
      <c r="AT9" s="422"/>
      <c r="AV9" s="380" t="s">
        <v>685</v>
      </c>
      <c r="AW9" s="393">
        <v>35250</v>
      </c>
      <c r="AX9" s="393"/>
      <c r="AY9" s="393"/>
      <c r="AZ9" s="393"/>
      <c r="BA9" s="393">
        <v>35250</v>
      </c>
      <c r="BB9" s="393"/>
      <c r="BC9" s="372"/>
      <c r="BD9" s="445" t="s">
        <v>686</v>
      </c>
      <c r="BE9" s="431"/>
      <c r="BF9" s="431">
        <v>11637.55</v>
      </c>
      <c r="BG9" s="447"/>
      <c r="BH9" s="429"/>
      <c r="BJ9" s="428" t="s">
        <v>43</v>
      </c>
      <c r="BK9" s="373"/>
      <c r="BL9" s="374">
        <v>219599.6</v>
      </c>
      <c r="BN9" s="372"/>
      <c r="BO9" s="428" t="s">
        <v>410</v>
      </c>
      <c r="BP9" s="373"/>
      <c r="BQ9" s="374">
        <v>378244.86</v>
      </c>
      <c r="BR9" s="375"/>
      <c r="BS9" s="374"/>
    </row>
    <row r="10" spans="1:71" x14ac:dyDescent="0.25">
      <c r="A10" s="370" t="s">
        <v>420</v>
      </c>
      <c r="B10" s="433">
        <v>55000</v>
      </c>
      <c r="F10" s="380"/>
      <c r="G10" s="380" t="s">
        <v>324</v>
      </c>
      <c r="H10" s="393"/>
      <c r="I10" s="393">
        <v>92000</v>
      </c>
      <c r="J10" s="393"/>
      <c r="L10" s="380"/>
      <c r="M10" s="381">
        <v>6</v>
      </c>
      <c r="N10" s="393"/>
      <c r="O10" s="393"/>
      <c r="P10" s="393"/>
      <c r="R10" s="380"/>
      <c r="S10" s="381">
        <v>13</v>
      </c>
      <c r="T10" s="393"/>
      <c r="U10" s="393"/>
      <c r="V10" s="393"/>
      <c r="X10" s="412"/>
      <c r="Y10" s="422"/>
      <c r="Z10" s="414"/>
      <c r="AA10" s="412"/>
      <c r="AB10" s="422">
        <v>33750</v>
      </c>
      <c r="AC10" s="415"/>
      <c r="AD10" s="412"/>
      <c r="AE10" s="422"/>
      <c r="AF10" s="415"/>
      <c r="AG10" s="412"/>
      <c r="AH10" s="422"/>
      <c r="AI10" s="416"/>
      <c r="AJ10" s="412"/>
      <c r="AK10" s="422"/>
      <c r="AL10" s="414"/>
      <c r="AM10" s="412"/>
      <c r="AN10" s="422"/>
      <c r="AO10" s="415"/>
      <c r="AP10" s="412"/>
      <c r="AQ10" s="422"/>
      <c r="AR10" s="415"/>
      <c r="AS10" s="412"/>
      <c r="AT10" s="422"/>
      <c r="AV10" s="380" t="s">
        <v>104</v>
      </c>
      <c r="AW10" s="393">
        <v>1578894.09</v>
      </c>
      <c r="AX10" s="393"/>
      <c r="AY10" s="393"/>
      <c r="AZ10" s="393"/>
      <c r="BA10" s="393">
        <v>1578894.09</v>
      </c>
      <c r="BB10" s="393"/>
      <c r="BC10" s="372"/>
      <c r="BD10" s="445" t="s">
        <v>687</v>
      </c>
      <c r="BE10" s="431"/>
      <c r="BF10" s="448">
        <v>2295.69</v>
      </c>
      <c r="BG10" s="431"/>
      <c r="BH10" s="429"/>
      <c r="BJ10" s="449" t="s">
        <v>413</v>
      </c>
      <c r="BK10" s="373"/>
      <c r="BL10" s="374">
        <v>35250</v>
      </c>
      <c r="BN10" s="372"/>
      <c r="BO10" s="428" t="s">
        <v>201</v>
      </c>
      <c r="BP10" s="373"/>
      <c r="BQ10" s="374">
        <v>72350</v>
      </c>
      <c r="BR10" s="375"/>
      <c r="BS10" s="374"/>
    </row>
    <row r="11" spans="1:71" ht="15.75" thickBot="1" x14ac:dyDescent="0.3">
      <c r="A11" s="370" t="s">
        <v>423</v>
      </c>
      <c r="B11" s="433">
        <v>225000</v>
      </c>
      <c r="F11" s="380"/>
      <c r="G11" s="380" t="s">
        <v>469</v>
      </c>
      <c r="H11" s="393"/>
      <c r="I11" s="393">
        <v>55000</v>
      </c>
      <c r="J11" s="393"/>
      <c r="L11" s="380"/>
      <c r="M11" s="376" t="s">
        <v>688</v>
      </c>
      <c r="N11" s="393"/>
      <c r="O11" s="393">
        <v>122350</v>
      </c>
      <c r="P11" s="393"/>
      <c r="R11" s="380"/>
      <c r="S11" s="376" t="s">
        <v>184</v>
      </c>
      <c r="T11" s="393"/>
      <c r="U11" s="393">
        <v>417.06</v>
      </c>
      <c r="V11" s="393"/>
      <c r="X11" s="450">
        <f>SUM(X4:X10)</f>
        <v>50000</v>
      </c>
      <c r="Y11" s="451"/>
      <c r="Z11" s="414"/>
      <c r="AA11" s="452">
        <v>710832</v>
      </c>
      <c r="AB11" s="453">
        <v>491232.4</v>
      </c>
      <c r="AC11" s="415"/>
      <c r="AD11" s="452">
        <f>SUM(AD4:AD10)</f>
        <v>1699985</v>
      </c>
      <c r="AE11" s="453">
        <f>SUM(AE4:AE10)</f>
        <v>121090.91</v>
      </c>
      <c r="AF11" s="415"/>
      <c r="AG11" s="450">
        <f>SUM(AG4:AG10)</f>
        <v>92000</v>
      </c>
      <c r="AH11" s="451"/>
      <c r="AI11" s="416"/>
      <c r="AJ11" s="450"/>
      <c r="AK11" s="413">
        <v>5760</v>
      </c>
      <c r="AL11" s="414"/>
      <c r="AM11" s="454">
        <v>109090.91</v>
      </c>
      <c r="AN11" s="453"/>
      <c r="AO11" s="415"/>
      <c r="AP11" s="452"/>
      <c r="AQ11" s="413">
        <v>72350</v>
      </c>
      <c r="AR11" s="415"/>
      <c r="AS11" s="450">
        <v>72000</v>
      </c>
      <c r="AT11" s="451">
        <v>42000</v>
      </c>
      <c r="AV11" s="380" t="s">
        <v>689</v>
      </c>
      <c r="AW11" s="393">
        <v>87000</v>
      </c>
      <c r="AX11" s="393"/>
      <c r="AY11" s="393"/>
      <c r="AZ11" s="393"/>
      <c r="BA11" s="393">
        <v>87000</v>
      </c>
      <c r="BB11" s="393"/>
      <c r="BC11" s="372"/>
      <c r="BD11" s="455" t="s">
        <v>690</v>
      </c>
      <c r="BE11" s="448"/>
      <c r="BF11" s="448"/>
      <c r="BG11" s="448">
        <v>-9341.86</v>
      </c>
      <c r="BH11" s="429"/>
      <c r="BJ11" s="428" t="s">
        <v>31</v>
      </c>
      <c r="BK11" s="373"/>
      <c r="BL11" s="374">
        <v>1578894.09</v>
      </c>
      <c r="BN11" s="372"/>
      <c r="BO11" s="428" t="s">
        <v>169</v>
      </c>
      <c r="BP11" s="373"/>
      <c r="BQ11" s="374">
        <v>23040</v>
      </c>
      <c r="BR11" s="375"/>
      <c r="BS11" s="374"/>
    </row>
    <row r="12" spans="1:71" ht="16.5" thickTop="1" thickBot="1" x14ac:dyDescent="0.3">
      <c r="A12" s="370" t="s">
        <v>425</v>
      </c>
      <c r="C12" s="456">
        <v>500000</v>
      </c>
      <c r="F12" s="380"/>
      <c r="G12" s="379" t="s">
        <v>691</v>
      </c>
      <c r="H12" s="393"/>
      <c r="I12" s="393">
        <v>225000</v>
      </c>
      <c r="J12" s="393"/>
      <c r="L12" s="380"/>
      <c r="M12" s="376" t="s">
        <v>692</v>
      </c>
      <c r="N12" s="393">
        <v>50000</v>
      </c>
      <c r="O12" s="393"/>
      <c r="P12" s="393"/>
      <c r="R12" s="380"/>
      <c r="S12" s="376" t="s">
        <v>693</v>
      </c>
      <c r="T12" s="393">
        <v>417.06</v>
      </c>
      <c r="U12" s="393"/>
      <c r="V12" s="393"/>
      <c r="X12" s="457">
        <f>X11-Y11</f>
        <v>50000</v>
      </c>
      <c r="Y12" s="422"/>
      <c r="Z12" s="414"/>
      <c r="AA12" s="458">
        <f>AA11-AB11</f>
        <v>219599.59999999998</v>
      </c>
      <c r="AB12" s="459"/>
      <c r="AC12" s="415"/>
      <c r="AD12" s="458">
        <f>AD11-AE11</f>
        <v>1578894.09</v>
      </c>
      <c r="AE12" s="459"/>
      <c r="AF12" s="407"/>
      <c r="AG12" s="457">
        <f>AG11-AH11</f>
        <v>92000</v>
      </c>
      <c r="AH12" s="422"/>
      <c r="AI12" s="416"/>
      <c r="AJ12" s="460"/>
      <c r="AK12" s="461">
        <v>5760</v>
      </c>
      <c r="AL12" s="414"/>
      <c r="AM12" s="462"/>
      <c r="AN12" s="463"/>
      <c r="AO12" s="415"/>
      <c r="AP12" s="462"/>
      <c r="AQ12" s="464"/>
      <c r="AR12" s="407"/>
      <c r="AS12" s="457">
        <v>30000</v>
      </c>
      <c r="AT12" s="422"/>
      <c r="AV12" s="380" t="s">
        <v>48</v>
      </c>
      <c r="AW12" s="393">
        <v>20880</v>
      </c>
      <c r="AX12" s="393"/>
      <c r="AY12" s="393"/>
      <c r="AZ12" s="393"/>
      <c r="BA12" s="393">
        <v>20880</v>
      </c>
      <c r="BB12" s="393"/>
      <c r="BC12" s="372"/>
      <c r="BD12" s="465" t="s">
        <v>212</v>
      </c>
      <c r="BE12" s="466"/>
      <c r="BF12" s="466"/>
      <c r="BG12" s="466"/>
      <c r="BH12" s="467">
        <f>SUM(BG8:BG11)</f>
        <v>-249348.99</v>
      </c>
      <c r="BJ12" s="428" t="s">
        <v>694</v>
      </c>
      <c r="BK12" s="373"/>
      <c r="BL12" s="374">
        <v>87000</v>
      </c>
      <c r="BM12" s="377"/>
      <c r="BN12" s="372"/>
      <c r="BO12" s="428" t="s">
        <v>57</v>
      </c>
      <c r="BP12" s="373"/>
      <c r="BQ12" s="378">
        <v>5760</v>
      </c>
      <c r="BR12" s="375"/>
      <c r="BS12" s="374"/>
    </row>
    <row r="13" spans="1:71" ht="15.75" thickTop="1" x14ac:dyDescent="0.25">
      <c r="A13" s="370" t="s">
        <v>431</v>
      </c>
      <c r="C13" s="456">
        <v>1952000</v>
      </c>
      <c r="D13" s="456">
        <v>2452000</v>
      </c>
      <c r="F13" s="380"/>
      <c r="G13" s="379" t="s">
        <v>695</v>
      </c>
      <c r="H13" s="393"/>
      <c r="I13" s="393"/>
      <c r="J13" s="393">
        <v>500000</v>
      </c>
      <c r="L13" s="380"/>
      <c r="M13" s="376" t="s">
        <v>181</v>
      </c>
      <c r="N13" s="393">
        <v>42000</v>
      </c>
      <c r="O13" s="393"/>
      <c r="P13" s="393"/>
      <c r="R13" s="380"/>
      <c r="S13" s="385" t="s">
        <v>693</v>
      </c>
      <c r="T13" s="393"/>
      <c r="U13" s="393"/>
      <c r="V13" s="393">
        <v>417.06</v>
      </c>
      <c r="X13" s="405" t="s">
        <v>469</v>
      </c>
      <c r="Y13" s="405"/>
      <c r="AA13" s="405" t="s">
        <v>696</v>
      </c>
      <c r="AB13" s="405"/>
      <c r="AD13" s="405" t="s">
        <v>608</v>
      </c>
      <c r="AE13" s="405"/>
      <c r="AG13" s="405" t="s">
        <v>32</v>
      </c>
      <c r="AH13" s="405"/>
      <c r="AI13" s="408"/>
      <c r="AJ13" s="405" t="s">
        <v>559</v>
      </c>
      <c r="AK13" s="405"/>
      <c r="AM13" s="405" t="s">
        <v>694</v>
      </c>
      <c r="AN13" s="405"/>
      <c r="AP13" s="405" t="s">
        <v>697</v>
      </c>
      <c r="AQ13" s="405"/>
      <c r="AS13" s="405" t="s">
        <v>698</v>
      </c>
      <c r="AT13" s="405"/>
      <c r="AV13" s="380" t="s">
        <v>699</v>
      </c>
      <c r="AW13" s="393"/>
      <c r="AX13" s="393">
        <v>417.6</v>
      </c>
      <c r="AY13" s="393"/>
      <c r="AZ13" s="393"/>
      <c r="BA13" s="393"/>
      <c r="BB13" s="393">
        <v>417.6</v>
      </c>
      <c r="BJ13" s="428" t="s">
        <v>48</v>
      </c>
      <c r="BK13" s="375">
        <v>20880</v>
      </c>
      <c r="BL13" s="374">
        <v>20462.400000000001</v>
      </c>
      <c r="BM13" s="377"/>
      <c r="BN13" s="372"/>
      <c r="BO13" s="440" t="s">
        <v>217</v>
      </c>
      <c r="BP13" s="373"/>
      <c r="BQ13" s="374"/>
      <c r="BS13" s="374"/>
    </row>
    <row r="14" spans="1:71" x14ac:dyDescent="0.25">
      <c r="B14" s="456">
        <v>2452000</v>
      </c>
      <c r="C14" s="456"/>
      <c r="F14" s="380"/>
      <c r="G14" s="379" t="s">
        <v>700</v>
      </c>
      <c r="H14" s="393"/>
      <c r="I14" s="393"/>
      <c r="J14" s="393">
        <v>1952000</v>
      </c>
      <c r="L14" s="380"/>
      <c r="M14" s="376" t="s">
        <v>186</v>
      </c>
      <c r="N14" s="393">
        <v>15500</v>
      </c>
      <c r="O14" s="393"/>
      <c r="P14" s="393"/>
      <c r="R14" s="380"/>
      <c r="S14" s="381"/>
      <c r="T14" s="393"/>
      <c r="U14" s="393"/>
      <c r="V14" s="393"/>
      <c r="X14" s="412">
        <v>55000</v>
      </c>
      <c r="Y14" s="413"/>
      <c r="AA14" s="412">
        <v>225000</v>
      </c>
      <c r="AB14" s="413"/>
      <c r="AD14" s="412">
        <v>25000</v>
      </c>
      <c r="AE14" s="413">
        <v>500000</v>
      </c>
      <c r="AG14" s="412"/>
      <c r="AH14" s="413">
        <v>1952000</v>
      </c>
      <c r="AI14" s="416"/>
      <c r="AJ14" s="412"/>
      <c r="AK14" s="413">
        <v>25000</v>
      </c>
      <c r="AM14" s="412">
        <v>75000</v>
      </c>
      <c r="AN14" s="413"/>
      <c r="AP14" s="412">
        <v>33750</v>
      </c>
      <c r="AQ14" s="413"/>
      <c r="AS14" s="412"/>
      <c r="AT14" s="413">
        <v>9200</v>
      </c>
      <c r="AV14" s="380" t="s">
        <v>701</v>
      </c>
      <c r="AW14" s="393">
        <v>49584.61</v>
      </c>
      <c r="AX14" s="393"/>
      <c r="AY14" s="393"/>
      <c r="AZ14" s="393"/>
      <c r="BA14" s="393">
        <v>49584.61</v>
      </c>
      <c r="BB14" s="393"/>
      <c r="BD14" s="468"/>
      <c r="BE14" s="468"/>
      <c r="BF14" s="468"/>
      <c r="BG14" s="468"/>
      <c r="BH14" s="468"/>
      <c r="BJ14" s="428" t="s">
        <v>422</v>
      </c>
      <c r="BK14" s="378">
        <v>417.6</v>
      </c>
      <c r="BL14" s="374"/>
      <c r="BM14" s="377"/>
      <c r="BN14" s="372"/>
      <c r="BO14" s="428" t="s">
        <v>219</v>
      </c>
      <c r="BP14" s="373"/>
      <c r="BQ14" s="378">
        <v>15157.33</v>
      </c>
      <c r="BR14" s="375"/>
      <c r="BS14" s="374"/>
    </row>
    <row r="15" spans="1:71" x14ac:dyDescent="0.25">
      <c r="B15" s="456"/>
      <c r="C15" s="456"/>
      <c r="F15" s="380"/>
      <c r="G15" s="380"/>
      <c r="H15" s="393"/>
      <c r="I15" s="393"/>
      <c r="J15" s="380"/>
      <c r="L15" s="380"/>
      <c r="M15" s="376" t="s">
        <v>702</v>
      </c>
      <c r="N15" s="393">
        <v>14850</v>
      </c>
      <c r="O15" s="393"/>
      <c r="P15" s="393"/>
      <c r="R15" s="380"/>
      <c r="S15" s="381">
        <v>14</v>
      </c>
      <c r="T15" s="393"/>
      <c r="U15" s="393"/>
      <c r="V15" s="393"/>
      <c r="X15" s="412"/>
      <c r="Y15" s="422"/>
      <c r="AA15" s="412"/>
      <c r="AB15" s="422"/>
      <c r="AD15" s="412">
        <v>237500</v>
      </c>
      <c r="AE15" s="422"/>
      <c r="AG15" s="412"/>
      <c r="AH15" s="422">
        <v>150000</v>
      </c>
      <c r="AI15" s="416"/>
      <c r="AJ15" s="412"/>
      <c r="AK15" s="422"/>
      <c r="AM15" s="412">
        <v>12000</v>
      </c>
      <c r="AN15" s="422"/>
      <c r="AP15" s="412">
        <v>1500</v>
      </c>
      <c r="AQ15" s="422"/>
      <c r="AS15" s="412"/>
      <c r="AT15" s="422"/>
      <c r="AV15" s="380" t="s">
        <v>703</v>
      </c>
      <c r="AW15" s="393">
        <v>47306.48</v>
      </c>
      <c r="AX15" s="393"/>
      <c r="AY15" s="393"/>
      <c r="AZ15" s="393"/>
      <c r="BA15" s="393">
        <v>47306.48</v>
      </c>
      <c r="BB15" s="393"/>
      <c r="BD15" s="468"/>
      <c r="BE15" s="468"/>
      <c r="BF15" s="468"/>
      <c r="BG15" s="468"/>
      <c r="BH15" s="468"/>
      <c r="BJ15" s="428" t="s">
        <v>198</v>
      </c>
      <c r="BK15" s="375"/>
      <c r="BL15" s="374">
        <v>49584.61</v>
      </c>
      <c r="BM15" s="377"/>
      <c r="BN15" s="372"/>
      <c r="BO15" s="440" t="s">
        <v>246</v>
      </c>
      <c r="BP15" s="373"/>
      <c r="BQ15" s="374"/>
      <c r="BR15" s="378">
        <v>15157.33</v>
      </c>
      <c r="BS15" s="374"/>
    </row>
    <row r="16" spans="1:71" x14ac:dyDescent="0.25">
      <c r="A16" s="370" t="s">
        <v>443</v>
      </c>
      <c r="F16" s="380"/>
      <c r="G16" s="381">
        <v>1</v>
      </c>
      <c r="H16" s="393"/>
      <c r="I16" s="393"/>
      <c r="J16" s="393"/>
      <c r="L16" s="380"/>
      <c r="M16" s="385" t="s">
        <v>43</v>
      </c>
      <c r="N16" s="393"/>
      <c r="O16" s="393"/>
      <c r="P16" s="393">
        <v>50000</v>
      </c>
      <c r="R16" s="380"/>
      <c r="S16" s="376" t="s">
        <v>43</v>
      </c>
      <c r="T16" s="393"/>
      <c r="U16" s="393">
        <v>18792</v>
      </c>
      <c r="V16" s="393"/>
      <c r="X16" s="412"/>
      <c r="Y16" s="422"/>
      <c r="AA16" s="412"/>
      <c r="AB16" s="422"/>
      <c r="AD16" s="412"/>
      <c r="AE16" s="422"/>
      <c r="AG16" s="412"/>
      <c r="AH16" s="422">
        <v>237500</v>
      </c>
      <c r="AI16" s="416"/>
      <c r="AJ16" s="412"/>
      <c r="AK16" s="422"/>
      <c r="AM16" s="412"/>
      <c r="AN16" s="422"/>
      <c r="AP16" s="412"/>
      <c r="AQ16" s="422"/>
      <c r="AS16" s="412"/>
      <c r="AT16" s="422"/>
      <c r="AV16" s="380" t="s">
        <v>704</v>
      </c>
      <c r="AW16" s="393">
        <v>366379</v>
      </c>
      <c r="AX16" s="393"/>
      <c r="AY16" s="393"/>
      <c r="AZ16" s="393"/>
      <c r="BA16" s="393">
        <v>366379</v>
      </c>
      <c r="BB16" s="393"/>
      <c r="BD16" s="468"/>
      <c r="BE16" s="468"/>
      <c r="BF16" s="468"/>
      <c r="BG16" s="468"/>
      <c r="BH16" s="468"/>
      <c r="BJ16" s="428" t="s">
        <v>202</v>
      </c>
      <c r="BK16" s="375"/>
      <c r="BL16" s="378">
        <v>47306.48</v>
      </c>
      <c r="BM16" s="377"/>
      <c r="BN16" s="372"/>
      <c r="BO16" s="440" t="s">
        <v>249</v>
      </c>
      <c r="BP16" s="373"/>
      <c r="BQ16" s="374"/>
      <c r="BR16" s="375"/>
      <c r="BS16" s="374">
        <f>SUM(BR7:BR15)</f>
        <v>524866.86</v>
      </c>
    </row>
    <row r="17" spans="1:71" x14ac:dyDescent="0.25">
      <c r="A17" s="370" t="s">
        <v>448</v>
      </c>
      <c r="B17" s="370">
        <v>12400</v>
      </c>
      <c r="C17" s="370" t="s">
        <v>449</v>
      </c>
      <c r="F17" s="380"/>
      <c r="G17" s="379" t="s">
        <v>231</v>
      </c>
      <c r="H17" s="393"/>
      <c r="I17" s="393">
        <v>69190</v>
      </c>
      <c r="J17" s="393"/>
      <c r="L17" s="380"/>
      <c r="M17" s="385" t="s">
        <v>201</v>
      </c>
      <c r="N17" s="393"/>
      <c r="O17" s="393"/>
      <c r="P17" s="393">
        <v>72350</v>
      </c>
      <c r="R17" s="380"/>
      <c r="S17" s="379" t="s">
        <v>705</v>
      </c>
      <c r="T17" s="393"/>
      <c r="U17" s="393">
        <v>2088</v>
      </c>
      <c r="V17" s="393"/>
      <c r="X17" s="412"/>
      <c r="Y17" s="422"/>
      <c r="AA17" s="412"/>
      <c r="AB17" s="422"/>
      <c r="AD17" s="412"/>
      <c r="AE17" s="422"/>
      <c r="AG17" s="412"/>
      <c r="AH17" s="422"/>
      <c r="AI17" s="416"/>
      <c r="AJ17" s="412"/>
      <c r="AK17" s="422"/>
      <c r="AM17" s="412"/>
      <c r="AN17" s="422"/>
      <c r="AP17" s="412"/>
      <c r="AQ17" s="422"/>
      <c r="AS17" s="412"/>
      <c r="AT17" s="422"/>
      <c r="AV17" s="380" t="s">
        <v>706</v>
      </c>
      <c r="AW17" s="393"/>
      <c r="AX17" s="393">
        <v>24425.29</v>
      </c>
      <c r="AY17" s="393"/>
      <c r="AZ17" s="393"/>
      <c r="BA17" s="393"/>
      <c r="BB17" s="393">
        <v>24425.29</v>
      </c>
      <c r="BD17" s="468"/>
      <c r="BE17" s="468"/>
      <c r="BF17" s="468"/>
      <c r="BG17" s="468"/>
      <c r="BH17" s="468"/>
      <c r="BJ17" s="442" t="s">
        <v>54</v>
      </c>
      <c r="BK17" s="375"/>
      <c r="BL17" s="374"/>
      <c r="BM17" s="382">
        <v>2088097.18</v>
      </c>
      <c r="BN17" s="372"/>
      <c r="BO17" s="440" t="s">
        <v>252</v>
      </c>
      <c r="BP17" s="373"/>
      <c r="BQ17" s="374"/>
      <c r="BR17" s="375"/>
      <c r="BS17" s="374"/>
    </row>
    <row r="18" spans="1:71" x14ac:dyDescent="0.25">
      <c r="A18" s="370" t="s">
        <v>454</v>
      </c>
      <c r="B18" s="370">
        <v>22000</v>
      </c>
      <c r="C18" s="370" t="s">
        <v>449</v>
      </c>
      <c r="F18" s="380"/>
      <c r="G18" s="379" t="s">
        <v>329</v>
      </c>
      <c r="H18" s="393">
        <v>12400</v>
      </c>
      <c r="I18" s="393"/>
      <c r="J18" s="393"/>
      <c r="L18" s="380"/>
      <c r="M18" s="376"/>
      <c r="N18" s="393"/>
      <c r="O18" s="393"/>
      <c r="P18" s="393"/>
      <c r="R18" s="380"/>
      <c r="S18" s="385" t="s">
        <v>48</v>
      </c>
      <c r="T18" s="393"/>
      <c r="U18" s="393"/>
      <c r="V18" s="393">
        <v>20880</v>
      </c>
      <c r="X18" s="412"/>
      <c r="Y18" s="422"/>
      <c r="AA18" s="412"/>
      <c r="AB18" s="422"/>
      <c r="AD18" s="412"/>
      <c r="AE18" s="422"/>
      <c r="AG18" s="412"/>
      <c r="AH18" s="422"/>
      <c r="AI18" s="416"/>
      <c r="AJ18" s="412"/>
      <c r="AK18" s="422"/>
      <c r="AM18" s="412"/>
      <c r="AN18" s="422"/>
      <c r="AP18" s="412"/>
      <c r="AQ18" s="422"/>
      <c r="AS18" s="412"/>
      <c r="AT18" s="422"/>
      <c r="AV18" s="380" t="s">
        <v>707</v>
      </c>
      <c r="AW18" s="393">
        <v>92000</v>
      </c>
      <c r="AX18" s="393"/>
      <c r="AY18" s="393"/>
      <c r="AZ18" s="393"/>
      <c r="BA18" s="393">
        <v>92000</v>
      </c>
      <c r="BB18" s="393"/>
      <c r="BD18" s="468"/>
      <c r="BE18" s="468"/>
      <c r="BF18" s="468"/>
      <c r="BG18" s="468"/>
      <c r="BH18" s="468"/>
      <c r="BJ18" s="440" t="s">
        <v>235</v>
      </c>
      <c r="BK18" s="375"/>
      <c r="BL18" s="374"/>
      <c r="BM18" s="377"/>
      <c r="BN18" s="372"/>
      <c r="BO18" s="449" t="s">
        <v>41</v>
      </c>
      <c r="BP18" s="372"/>
      <c r="BR18" s="374">
        <v>2339500</v>
      </c>
      <c r="BS18" s="374"/>
    </row>
    <row r="19" spans="1:71" x14ac:dyDescent="0.25">
      <c r="A19" s="370" t="s">
        <v>460</v>
      </c>
      <c r="B19" s="370">
        <v>34790</v>
      </c>
      <c r="C19" s="370" t="s">
        <v>449</v>
      </c>
      <c r="F19" s="380"/>
      <c r="G19" s="379" t="s">
        <v>450</v>
      </c>
      <c r="H19" s="393">
        <v>22000</v>
      </c>
      <c r="I19" s="393"/>
      <c r="J19" s="393"/>
      <c r="L19" s="380"/>
      <c r="M19" s="381">
        <v>7</v>
      </c>
      <c r="N19" s="393"/>
      <c r="O19" s="393"/>
      <c r="P19" s="393"/>
      <c r="R19" s="380"/>
      <c r="S19" s="381" t="s">
        <v>708</v>
      </c>
      <c r="T19" s="393"/>
      <c r="U19" s="393"/>
      <c r="V19" s="393"/>
      <c r="X19" s="412"/>
      <c r="Y19" s="422"/>
      <c r="AA19" s="412"/>
      <c r="AB19" s="422"/>
      <c r="AD19" s="412"/>
      <c r="AE19" s="422"/>
      <c r="AG19" s="412"/>
      <c r="AH19" s="422"/>
      <c r="AI19" s="416"/>
      <c r="AJ19" s="412"/>
      <c r="AK19" s="422"/>
      <c r="AM19" s="412"/>
      <c r="AN19" s="422"/>
      <c r="AP19" s="412"/>
      <c r="AQ19" s="422"/>
      <c r="AS19" s="412"/>
      <c r="AT19" s="422"/>
      <c r="AV19" s="380" t="s">
        <v>709</v>
      </c>
      <c r="AW19" s="393"/>
      <c r="AX19" s="393">
        <v>9200</v>
      </c>
      <c r="AY19" s="393"/>
      <c r="AZ19" s="393"/>
      <c r="BA19" s="393"/>
      <c r="BB19" s="393">
        <v>9200</v>
      </c>
      <c r="BD19" s="468"/>
      <c r="BE19" s="468"/>
      <c r="BF19" s="468"/>
      <c r="BG19" s="468"/>
      <c r="BH19" s="468"/>
      <c r="BJ19" s="469" t="s">
        <v>453</v>
      </c>
      <c r="BL19" s="375"/>
      <c r="BM19" s="374">
        <v>30000</v>
      </c>
      <c r="BN19" s="372"/>
      <c r="BO19" s="373" t="s">
        <v>439</v>
      </c>
      <c r="BP19" s="372"/>
      <c r="BR19" s="374">
        <v>237500</v>
      </c>
      <c r="BS19" s="374"/>
    </row>
    <row r="20" spans="1:71" x14ac:dyDescent="0.25">
      <c r="A20" s="370" t="s">
        <v>710</v>
      </c>
      <c r="F20" s="380"/>
      <c r="G20" s="379" t="s">
        <v>455</v>
      </c>
      <c r="H20" s="393">
        <v>34790</v>
      </c>
      <c r="I20" s="393"/>
      <c r="J20" s="393"/>
      <c r="L20" s="380"/>
      <c r="M20" s="376" t="s">
        <v>242</v>
      </c>
      <c r="N20" s="393"/>
      <c r="O20" s="393">
        <v>72000</v>
      </c>
      <c r="P20" s="393"/>
      <c r="R20" s="380"/>
      <c r="S20" s="376" t="s">
        <v>17</v>
      </c>
      <c r="T20" s="393"/>
      <c r="U20" s="393">
        <v>20880</v>
      </c>
      <c r="V20" s="393"/>
      <c r="X20" s="412"/>
      <c r="Y20" s="422"/>
      <c r="AA20" s="412"/>
      <c r="AB20" s="422"/>
      <c r="AD20" s="412"/>
      <c r="AE20" s="422"/>
      <c r="AG20" s="412"/>
      <c r="AH20" s="422"/>
      <c r="AI20" s="416"/>
      <c r="AJ20" s="412"/>
      <c r="AK20" s="422"/>
      <c r="AM20" s="412"/>
      <c r="AN20" s="422"/>
      <c r="AP20" s="412"/>
      <c r="AQ20" s="422"/>
      <c r="AS20" s="412"/>
      <c r="AT20" s="422"/>
      <c r="AV20" s="380" t="s">
        <v>711</v>
      </c>
      <c r="AW20" s="393">
        <v>98000</v>
      </c>
      <c r="AX20" s="393"/>
      <c r="AY20" s="393"/>
      <c r="AZ20" s="393"/>
      <c r="BA20" s="393">
        <v>98000</v>
      </c>
      <c r="BB20" s="393"/>
      <c r="BJ20" s="470" t="s">
        <v>712</v>
      </c>
      <c r="BL20" s="375">
        <v>30000</v>
      </c>
      <c r="BM20" s="374"/>
      <c r="BN20" s="372"/>
      <c r="BO20" s="373" t="s">
        <v>538</v>
      </c>
      <c r="BP20" s="372"/>
      <c r="BR20" s="374">
        <v>25000</v>
      </c>
      <c r="BS20" s="374"/>
    </row>
    <row r="21" spans="1:71" x14ac:dyDescent="0.25">
      <c r="A21" s="370" t="s">
        <v>713</v>
      </c>
      <c r="F21" s="380"/>
      <c r="G21" s="379" t="s">
        <v>701</v>
      </c>
      <c r="H21" s="393"/>
      <c r="I21" s="393">
        <v>11070.4</v>
      </c>
      <c r="J21" s="393"/>
      <c r="L21" s="380"/>
      <c r="M21" s="376" t="s">
        <v>701</v>
      </c>
      <c r="N21" s="393"/>
      <c r="O21" s="393">
        <v>11520</v>
      </c>
      <c r="P21" s="393"/>
      <c r="R21" s="380"/>
      <c r="S21" s="385" t="s">
        <v>67</v>
      </c>
      <c r="T21" s="393"/>
      <c r="U21" s="393"/>
      <c r="V21" s="393">
        <v>20880</v>
      </c>
      <c r="X21" s="450">
        <f>SUM(X14:X20)</f>
        <v>55000</v>
      </c>
      <c r="Y21" s="451"/>
      <c r="AA21" s="450">
        <f>SUM(AA14:AA20)</f>
        <v>225000</v>
      </c>
      <c r="AB21" s="451"/>
      <c r="AD21" s="420">
        <f>SUM(AD14:AD20)</f>
        <v>262500</v>
      </c>
      <c r="AE21" s="451">
        <f>SUM(AE14:AE20)</f>
        <v>500000</v>
      </c>
      <c r="AG21" s="420"/>
      <c r="AH21" s="451">
        <f>SUM(AH14:AH20)</f>
        <v>2339500</v>
      </c>
      <c r="AI21" s="416"/>
      <c r="AJ21" s="450"/>
      <c r="AK21" s="413">
        <v>25000</v>
      </c>
      <c r="AM21" s="450">
        <v>87000</v>
      </c>
      <c r="AN21" s="451"/>
      <c r="AP21" s="420">
        <v>35250</v>
      </c>
      <c r="AQ21" s="413"/>
      <c r="AS21" s="420"/>
      <c r="AT21" s="413">
        <v>9200</v>
      </c>
      <c r="AV21" s="471" t="s">
        <v>714</v>
      </c>
      <c r="AW21" s="393"/>
      <c r="AX21" s="393">
        <v>4083.33</v>
      </c>
      <c r="AY21" s="393"/>
      <c r="AZ21" s="393"/>
      <c r="BA21" s="393"/>
      <c r="BB21" s="393">
        <v>4083.33</v>
      </c>
      <c r="BJ21" s="440" t="s">
        <v>463</v>
      </c>
      <c r="BK21" s="374"/>
      <c r="BL21" s="383"/>
      <c r="BM21" s="384">
        <v>424754.02</v>
      </c>
      <c r="BN21" s="372"/>
      <c r="BO21" s="373" t="s">
        <v>715</v>
      </c>
      <c r="BP21" s="372"/>
      <c r="BR21" s="374">
        <v>-249348.99</v>
      </c>
      <c r="BS21" s="374"/>
    </row>
    <row r="22" spans="1:71" ht="15.75" thickBot="1" x14ac:dyDescent="0.3">
      <c r="A22" s="370" t="s">
        <v>716</v>
      </c>
      <c r="F22" s="380"/>
      <c r="G22" s="385" t="s">
        <v>43</v>
      </c>
      <c r="H22" s="393"/>
      <c r="I22" s="393"/>
      <c r="J22" s="393">
        <v>80260.399999999994</v>
      </c>
      <c r="L22" s="380"/>
      <c r="M22" s="385" t="s">
        <v>43</v>
      </c>
      <c r="N22" s="393"/>
      <c r="O22" s="393"/>
      <c r="P22" s="393">
        <v>83520</v>
      </c>
      <c r="R22" s="380"/>
      <c r="S22" s="381"/>
      <c r="T22" s="393"/>
      <c r="U22" s="393"/>
      <c r="V22" s="393"/>
      <c r="X22" s="457">
        <f>X21-Y21</f>
        <v>55000</v>
      </c>
      <c r="Y22" s="422"/>
      <c r="AA22" s="457">
        <f>AA21-AB21</f>
        <v>225000</v>
      </c>
      <c r="AB22" s="422"/>
      <c r="AD22" s="472"/>
      <c r="AE22" s="473">
        <f>AE21-AD21</f>
        <v>237500</v>
      </c>
      <c r="AG22" s="472"/>
      <c r="AH22" s="473">
        <f>SUM(AH21)</f>
        <v>2339500</v>
      </c>
      <c r="AI22" s="474"/>
      <c r="AJ22" s="475"/>
      <c r="AK22" s="473">
        <v>25000</v>
      </c>
      <c r="AM22" s="457">
        <v>87000</v>
      </c>
      <c r="AN22" s="422"/>
      <c r="AP22" s="476">
        <v>35250</v>
      </c>
      <c r="AQ22" s="474"/>
      <c r="AS22" s="472"/>
      <c r="AT22" s="477">
        <v>9200</v>
      </c>
      <c r="AV22" s="471" t="s">
        <v>717</v>
      </c>
      <c r="AW22" s="393">
        <v>55000</v>
      </c>
      <c r="AX22" s="393"/>
      <c r="AY22" s="393"/>
      <c r="AZ22" s="393"/>
      <c r="BA22" s="393">
        <v>55000</v>
      </c>
      <c r="BB22" s="393"/>
      <c r="BJ22" s="449" t="s">
        <v>324</v>
      </c>
      <c r="BK22" s="375">
        <v>92000</v>
      </c>
      <c r="BL22" s="374">
        <v>82800</v>
      </c>
      <c r="BN22" s="372"/>
      <c r="BO22" s="478" t="s">
        <v>263</v>
      </c>
      <c r="BP22" s="373"/>
      <c r="BQ22" s="374"/>
      <c r="BR22" s="375"/>
      <c r="BS22" s="378">
        <f>SUM(BR18:BR21)</f>
        <v>2352651.0099999998</v>
      </c>
    </row>
    <row r="23" spans="1:71" ht="15.75" thickTop="1" x14ac:dyDescent="0.25">
      <c r="A23" s="370" t="s">
        <v>718</v>
      </c>
      <c r="F23" s="380"/>
      <c r="G23" s="381" t="s">
        <v>719</v>
      </c>
      <c r="H23" s="393"/>
      <c r="I23" s="393"/>
      <c r="J23" s="393"/>
      <c r="L23" s="380"/>
      <c r="M23" s="376"/>
      <c r="N23" s="393"/>
      <c r="O23" s="393"/>
      <c r="P23" s="393"/>
      <c r="R23" s="380"/>
      <c r="S23" s="381">
        <v>15</v>
      </c>
      <c r="T23" s="393"/>
      <c r="U23" s="393"/>
      <c r="V23" s="393"/>
      <c r="AV23" s="471" t="s">
        <v>720</v>
      </c>
      <c r="AW23" s="393"/>
      <c r="AX23" s="393">
        <v>5500</v>
      </c>
      <c r="AY23" s="393"/>
      <c r="AZ23" s="393"/>
      <c r="BA23" s="393"/>
      <c r="BB23" s="393">
        <v>5500</v>
      </c>
      <c r="BJ23" s="449" t="s">
        <v>470</v>
      </c>
      <c r="BK23" s="378">
        <v>9200</v>
      </c>
      <c r="BL23" s="374"/>
      <c r="BN23" s="372"/>
      <c r="BO23" s="478" t="s">
        <v>641</v>
      </c>
      <c r="BP23" s="373"/>
      <c r="BQ23" s="374"/>
      <c r="BR23" s="375"/>
      <c r="BS23" s="374"/>
    </row>
    <row r="24" spans="1:71" x14ac:dyDescent="0.25">
      <c r="A24" s="370" t="s">
        <v>721</v>
      </c>
      <c r="F24" s="380"/>
      <c r="G24" s="381">
        <v>2</v>
      </c>
      <c r="H24" s="393"/>
      <c r="I24" s="393"/>
      <c r="J24" s="393"/>
      <c r="L24" s="380"/>
      <c r="M24" s="381">
        <v>8</v>
      </c>
      <c r="N24" s="393"/>
      <c r="O24" s="393"/>
      <c r="P24" s="393"/>
      <c r="R24" s="380"/>
      <c r="S24" s="379" t="s">
        <v>722</v>
      </c>
      <c r="T24" s="393"/>
      <c r="U24" s="393">
        <v>237500</v>
      </c>
      <c r="V24" s="393"/>
      <c r="X24" s="405" t="s">
        <v>723</v>
      </c>
      <c r="Y24" s="405"/>
      <c r="AA24" s="405" t="s">
        <v>174</v>
      </c>
      <c r="AB24" s="405"/>
      <c r="AD24" s="405" t="s">
        <v>202</v>
      </c>
      <c r="AE24" s="405"/>
      <c r="AG24" s="405" t="s">
        <v>724</v>
      </c>
      <c r="AH24" s="405"/>
      <c r="AI24" s="408"/>
      <c r="AJ24" s="405" t="s">
        <v>725</v>
      </c>
      <c r="AK24" s="405"/>
      <c r="AM24" s="405" t="s">
        <v>726</v>
      </c>
      <c r="AN24" s="405"/>
      <c r="AP24" s="405" t="s">
        <v>727</v>
      </c>
      <c r="AQ24" s="405"/>
      <c r="AS24" s="405" t="s">
        <v>728</v>
      </c>
      <c r="AT24" s="405"/>
      <c r="AV24" s="471" t="s">
        <v>340</v>
      </c>
      <c r="AW24" s="393">
        <v>225000</v>
      </c>
      <c r="AX24" s="393"/>
      <c r="AY24" s="393"/>
      <c r="AZ24" s="393"/>
      <c r="BA24" s="393">
        <v>225000</v>
      </c>
      <c r="BB24" s="393"/>
      <c r="BJ24" s="428" t="s">
        <v>729</v>
      </c>
      <c r="BK24" s="375">
        <v>366379.31</v>
      </c>
      <c r="BL24" s="378">
        <v>341954.02</v>
      </c>
      <c r="BN24" s="372"/>
      <c r="BP24" s="373"/>
      <c r="BQ24" s="374"/>
      <c r="BR24" s="375"/>
      <c r="BS24" s="374"/>
    </row>
    <row r="25" spans="1:71" x14ac:dyDescent="0.25">
      <c r="A25" s="370" t="s">
        <v>730</v>
      </c>
      <c r="F25" s="380"/>
      <c r="G25" s="379" t="s">
        <v>104</v>
      </c>
      <c r="H25" s="393"/>
      <c r="I25" s="393">
        <v>119985</v>
      </c>
      <c r="J25" s="393"/>
      <c r="L25" s="380"/>
      <c r="M25" s="376" t="s">
        <v>731</v>
      </c>
      <c r="N25" s="393"/>
      <c r="O25" s="393">
        <v>25000</v>
      </c>
      <c r="P25" s="393"/>
      <c r="R25" s="380"/>
      <c r="S25" s="385" t="s">
        <v>700</v>
      </c>
      <c r="T25" s="393"/>
      <c r="U25" s="393"/>
      <c r="V25" s="393">
        <v>237500</v>
      </c>
      <c r="X25" s="412">
        <v>11070.4</v>
      </c>
      <c r="Y25" s="413"/>
      <c r="AA25" s="412">
        <v>69190</v>
      </c>
      <c r="AB25" s="413"/>
      <c r="AD25" s="412">
        <v>6272</v>
      </c>
      <c r="AE25" s="413"/>
      <c r="AG25" s="412">
        <v>3599.55</v>
      </c>
      <c r="AH25" s="413"/>
      <c r="AI25" s="416"/>
      <c r="AJ25" s="412"/>
      <c r="AK25" s="413">
        <v>24425.29</v>
      </c>
      <c r="AM25" s="412"/>
      <c r="AN25" s="413">
        <v>5500</v>
      </c>
      <c r="AP25" s="412"/>
      <c r="AQ25" s="413">
        <v>33750</v>
      </c>
      <c r="AS25" s="412"/>
      <c r="AT25" s="413">
        <v>4083.33</v>
      </c>
      <c r="AV25" s="380" t="s">
        <v>732</v>
      </c>
      <c r="AW25" s="380"/>
      <c r="AX25" s="393">
        <v>33750</v>
      </c>
      <c r="AY25" s="393"/>
      <c r="AZ25" s="393"/>
      <c r="BA25" s="393"/>
      <c r="BB25" s="393">
        <v>33750</v>
      </c>
      <c r="BJ25" s="449" t="s">
        <v>733</v>
      </c>
      <c r="BK25" s="378">
        <v>24425.29</v>
      </c>
      <c r="BL25" s="374"/>
      <c r="BN25" s="372"/>
      <c r="BO25" s="373"/>
      <c r="BP25" s="373"/>
      <c r="BQ25" s="374"/>
      <c r="BR25" s="375"/>
      <c r="BS25" s="374"/>
    </row>
    <row r="26" spans="1:71" x14ac:dyDescent="0.25">
      <c r="A26" s="370" t="s">
        <v>734</v>
      </c>
      <c r="F26" s="380"/>
      <c r="G26" s="379" t="s">
        <v>705</v>
      </c>
      <c r="H26" s="393"/>
      <c r="I26" s="393">
        <v>3599.55</v>
      </c>
      <c r="J26" s="393"/>
      <c r="L26" s="380"/>
      <c r="M26" s="385" t="s">
        <v>559</v>
      </c>
      <c r="N26" s="393"/>
      <c r="O26" s="393"/>
      <c r="P26" s="393">
        <v>25000</v>
      </c>
      <c r="R26" s="380"/>
      <c r="S26" s="376"/>
      <c r="T26" s="393"/>
      <c r="U26" s="393"/>
      <c r="V26" s="393"/>
      <c r="X26" s="412">
        <v>9408</v>
      </c>
      <c r="Y26" s="422"/>
      <c r="AA26" s="412">
        <v>122350</v>
      </c>
      <c r="AB26" s="422"/>
      <c r="AD26" s="412">
        <v>41034.480000000003</v>
      </c>
      <c r="AE26" s="422"/>
      <c r="AG26" s="412">
        <v>5950</v>
      </c>
      <c r="AH26" s="422"/>
      <c r="AI26" s="416"/>
      <c r="AJ26" s="412"/>
      <c r="AK26" s="422"/>
      <c r="AM26" s="412"/>
      <c r="AN26" s="422"/>
      <c r="AP26" s="412"/>
      <c r="AQ26" s="422"/>
      <c r="AS26" s="412"/>
      <c r="AT26" s="422"/>
      <c r="AV26" s="380" t="s">
        <v>735</v>
      </c>
      <c r="AW26" s="380"/>
      <c r="AX26" s="479">
        <v>30314.67</v>
      </c>
      <c r="AY26" s="393"/>
      <c r="AZ26" s="393"/>
      <c r="BA26" s="393"/>
      <c r="BB26" s="380">
        <v>30314.67</v>
      </c>
      <c r="BJ26" s="480" t="s">
        <v>194</v>
      </c>
      <c r="BK26" s="375"/>
      <c r="BL26" s="374"/>
      <c r="BM26" s="382">
        <v>334666.67</v>
      </c>
      <c r="BN26" s="372"/>
      <c r="BP26" s="373"/>
      <c r="BQ26" s="374"/>
      <c r="BR26" s="375"/>
      <c r="BS26" s="374"/>
    </row>
    <row r="27" spans="1:71" x14ac:dyDescent="0.25">
      <c r="A27" s="370" t="s">
        <v>736</v>
      </c>
      <c r="F27" s="380"/>
      <c r="G27" s="385" t="s">
        <v>43</v>
      </c>
      <c r="H27" s="393"/>
      <c r="I27" s="393"/>
      <c r="J27" s="393">
        <v>47994</v>
      </c>
      <c r="L27" s="380"/>
      <c r="M27" s="376"/>
      <c r="N27" s="393"/>
      <c r="O27" s="393"/>
      <c r="P27" s="393"/>
      <c r="R27" s="380"/>
      <c r="S27" s="381">
        <v>16</v>
      </c>
      <c r="T27" s="393"/>
      <c r="U27" s="393"/>
      <c r="V27" s="393"/>
      <c r="X27" s="412">
        <v>17586</v>
      </c>
      <c r="Y27" s="422"/>
      <c r="AA27" s="412">
        <v>76958.62</v>
      </c>
      <c r="AB27" s="422"/>
      <c r="AD27" s="412"/>
      <c r="AE27" s="422"/>
      <c r="AG27" s="412">
        <v>2088</v>
      </c>
      <c r="AH27" s="422"/>
      <c r="AI27" s="416"/>
      <c r="AJ27" s="412"/>
      <c r="AK27" s="422"/>
      <c r="AM27" s="412"/>
      <c r="AN27" s="422"/>
      <c r="AP27" s="412"/>
      <c r="AQ27" s="422"/>
      <c r="AS27" s="412"/>
      <c r="AT27" s="422"/>
      <c r="AV27" s="380" t="s">
        <v>226</v>
      </c>
      <c r="AW27" s="380"/>
      <c r="AX27" s="393">
        <v>378244.86</v>
      </c>
      <c r="AY27" s="393"/>
      <c r="AZ27" s="393"/>
      <c r="BA27" s="393"/>
      <c r="BB27" s="393">
        <v>378244.86</v>
      </c>
      <c r="BJ27" s="449" t="s">
        <v>469</v>
      </c>
      <c r="BK27" s="375">
        <v>55000</v>
      </c>
      <c r="BL27" s="374">
        <v>49500</v>
      </c>
      <c r="BN27" s="372"/>
      <c r="BP27" s="373"/>
      <c r="BQ27" s="374"/>
      <c r="BR27" s="375"/>
      <c r="BS27" s="374"/>
    </row>
    <row r="28" spans="1:71" x14ac:dyDescent="0.25">
      <c r="A28" s="370" t="s">
        <v>737</v>
      </c>
      <c r="F28" s="380"/>
      <c r="G28" s="385" t="s">
        <v>226</v>
      </c>
      <c r="H28" s="393"/>
      <c r="I28" s="393"/>
      <c r="J28" s="393">
        <v>75590.53</v>
      </c>
      <c r="L28" s="380"/>
      <c r="M28" s="381">
        <v>9</v>
      </c>
      <c r="N28" s="393"/>
      <c r="O28" s="393"/>
      <c r="P28" s="393"/>
      <c r="R28" s="380"/>
      <c r="S28" s="376" t="s">
        <v>685</v>
      </c>
      <c r="T28" s="393"/>
      <c r="U28" s="393">
        <v>1500</v>
      </c>
      <c r="V28" s="393"/>
      <c r="X28" s="412">
        <v>11520</v>
      </c>
      <c r="Y28" s="422"/>
      <c r="AA28" s="412">
        <v>42000</v>
      </c>
      <c r="AB28" s="422"/>
      <c r="AD28" s="412"/>
      <c r="AE28" s="422"/>
      <c r="AG28" s="412"/>
      <c r="AH28" s="422"/>
      <c r="AI28" s="416"/>
      <c r="AJ28" s="412"/>
      <c r="AK28" s="422"/>
      <c r="AM28" s="412"/>
      <c r="AN28" s="422"/>
      <c r="AP28" s="412"/>
      <c r="AQ28" s="422"/>
      <c r="AS28" s="412"/>
      <c r="AT28" s="422"/>
      <c r="AV28" s="380" t="s">
        <v>201</v>
      </c>
      <c r="AW28" s="380"/>
      <c r="AX28" s="393">
        <v>72350</v>
      </c>
      <c r="AY28" s="393"/>
      <c r="AZ28" s="393"/>
      <c r="BA28" s="393"/>
      <c r="BB28" s="393">
        <v>72350</v>
      </c>
      <c r="BJ28" s="449" t="s">
        <v>489</v>
      </c>
      <c r="BK28" s="378">
        <v>5500</v>
      </c>
      <c r="BL28" s="374"/>
      <c r="BN28" s="372"/>
      <c r="BP28" s="373"/>
      <c r="BQ28" s="374"/>
      <c r="BR28" s="375"/>
      <c r="BS28" s="374"/>
    </row>
    <row r="29" spans="1:71" x14ac:dyDescent="0.25">
      <c r="A29" s="370" t="s">
        <v>738</v>
      </c>
      <c r="F29" s="380"/>
      <c r="G29" s="379" t="s">
        <v>739</v>
      </c>
      <c r="H29" s="393"/>
      <c r="I29" s="393"/>
      <c r="J29" s="393"/>
      <c r="L29" s="380"/>
      <c r="M29" s="376" t="s">
        <v>43</v>
      </c>
      <c r="N29" s="393"/>
      <c r="O29" s="393">
        <v>75000</v>
      </c>
      <c r="P29" s="393"/>
      <c r="R29" s="380"/>
      <c r="S29" s="385" t="s">
        <v>740</v>
      </c>
      <c r="T29" s="393"/>
      <c r="U29" s="393"/>
      <c r="V29" s="393">
        <v>1500</v>
      </c>
      <c r="X29" s="412"/>
      <c r="Y29" s="422"/>
      <c r="AA29" s="412">
        <v>417.6</v>
      </c>
      <c r="AB29" s="422"/>
      <c r="AD29" s="412"/>
      <c r="AE29" s="422"/>
      <c r="AG29" s="412"/>
      <c r="AH29" s="422"/>
      <c r="AI29" s="416"/>
      <c r="AJ29" s="412"/>
      <c r="AK29" s="422"/>
      <c r="AM29" s="412"/>
      <c r="AN29" s="422"/>
      <c r="AP29" s="412"/>
      <c r="AQ29" s="422"/>
      <c r="AS29" s="412"/>
      <c r="AT29" s="422"/>
      <c r="AV29" s="380" t="s">
        <v>741</v>
      </c>
      <c r="AW29" s="380"/>
      <c r="AX29" s="393">
        <v>15157</v>
      </c>
      <c r="AY29" s="393"/>
      <c r="AZ29" s="393"/>
      <c r="BA29" s="393"/>
      <c r="BB29" s="393">
        <v>15157</v>
      </c>
      <c r="BJ29" s="449" t="s">
        <v>340</v>
      </c>
      <c r="BK29" s="375">
        <v>225000</v>
      </c>
      <c r="BL29" s="374">
        <v>191250</v>
      </c>
      <c r="BN29" s="372"/>
      <c r="BP29" s="373"/>
      <c r="BQ29" s="372"/>
      <c r="BR29" s="373"/>
      <c r="BS29" s="372"/>
    </row>
    <row r="30" spans="1:71" x14ac:dyDescent="0.25">
      <c r="F30" s="380"/>
      <c r="G30" s="381">
        <v>3</v>
      </c>
      <c r="H30" s="393"/>
      <c r="I30" s="393"/>
      <c r="J30" s="393"/>
      <c r="L30" s="380"/>
      <c r="M30" s="376" t="s">
        <v>689</v>
      </c>
      <c r="N30" s="393"/>
      <c r="O30" s="393">
        <v>75000</v>
      </c>
      <c r="P30" s="393"/>
      <c r="R30" s="380"/>
      <c r="S30" s="385"/>
      <c r="T30" s="393"/>
      <c r="U30" s="393"/>
      <c r="V30" s="393"/>
      <c r="X30" s="412"/>
      <c r="Y30" s="422"/>
      <c r="AA30" s="412"/>
      <c r="AB30" s="422"/>
      <c r="AD30" s="412"/>
      <c r="AE30" s="422"/>
      <c r="AG30" s="412"/>
      <c r="AH30" s="422"/>
      <c r="AI30" s="416"/>
      <c r="AJ30" s="412"/>
      <c r="AK30" s="422"/>
      <c r="AM30" s="412"/>
      <c r="AN30" s="422"/>
      <c r="AP30" s="412"/>
      <c r="AQ30" s="422"/>
      <c r="AS30" s="412"/>
      <c r="AT30" s="422"/>
      <c r="AV30" s="380"/>
      <c r="AW30" s="380"/>
      <c r="AX30" s="393"/>
      <c r="AY30" s="393"/>
      <c r="AZ30" s="393"/>
      <c r="BA30" s="393"/>
      <c r="BB30" s="393"/>
      <c r="BJ30" s="449" t="s">
        <v>742</v>
      </c>
      <c r="BK30" s="378">
        <v>33750</v>
      </c>
      <c r="BL30" s="374"/>
      <c r="BN30" s="372"/>
      <c r="BP30" s="373"/>
      <c r="BQ30" s="372"/>
      <c r="BR30" s="373"/>
      <c r="BS30" s="372"/>
    </row>
    <row r="31" spans="1:71" x14ac:dyDescent="0.25">
      <c r="A31" s="370" t="s">
        <v>743</v>
      </c>
      <c r="F31" s="380"/>
      <c r="G31" s="379" t="s">
        <v>711</v>
      </c>
      <c r="H31" s="393"/>
      <c r="I31" s="393">
        <v>98000</v>
      </c>
      <c r="J31" s="393"/>
      <c r="L31" s="380"/>
      <c r="M31" s="385" t="s">
        <v>412</v>
      </c>
      <c r="N31" s="393"/>
      <c r="O31" s="393"/>
      <c r="P31" s="393">
        <v>150000</v>
      </c>
      <c r="R31" s="380"/>
      <c r="S31" s="381" t="s">
        <v>744</v>
      </c>
      <c r="T31" s="393"/>
      <c r="U31" s="393"/>
      <c r="V31" s="393"/>
      <c r="X31" s="412"/>
      <c r="Y31" s="422"/>
      <c r="AA31" s="412"/>
      <c r="AB31" s="422"/>
      <c r="AD31" s="412"/>
      <c r="AE31" s="422"/>
      <c r="AG31" s="412"/>
      <c r="AH31" s="422"/>
      <c r="AI31" s="416"/>
      <c r="AJ31" s="412"/>
      <c r="AK31" s="422"/>
      <c r="AM31" s="412"/>
      <c r="AN31" s="422"/>
      <c r="AP31" s="412"/>
      <c r="AQ31" s="422"/>
      <c r="AS31" s="412"/>
      <c r="AT31" s="422"/>
      <c r="AV31" s="380" t="s">
        <v>745</v>
      </c>
      <c r="AW31" s="380"/>
      <c r="AX31" s="393">
        <v>23040</v>
      </c>
      <c r="AY31" s="393"/>
      <c r="AZ31" s="393"/>
      <c r="BA31" s="393"/>
      <c r="BB31" s="393">
        <v>23040</v>
      </c>
      <c r="BJ31" s="449" t="s">
        <v>194</v>
      </c>
      <c r="BK31" s="375">
        <v>98000</v>
      </c>
      <c r="BL31" s="374">
        <v>93916.67</v>
      </c>
      <c r="BN31" s="372"/>
      <c r="BP31" s="373"/>
      <c r="BQ31" s="372"/>
      <c r="BR31" s="373"/>
      <c r="BS31" s="372"/>
    </row>
    <row r="32" spans="1:71" x14ac:dyDescent="0.25">
      <c r="F32" s="380"/>
      <c r="G32" s="379" t="s">
        <v>701</v>
      </c>
      <c r="H32" s="393"/>
      <c r="I32" s="393">
        <v>9408</v>
      </c>
      <c r="J32" s="393"/>
      <c r="L32" s="380"/>
      <c r="M32" s="376"/>
      <c r="N32" s="393"/>
      <c r="O32" s="393"/>
      <c r="P32" s="393"/>
      <c r="R32" s="380"/>
      <c r="S32" s="376" t="s">
        <v>226</v>
      </c>
      <c r="T32" s="393"/>
      <c r="U32" s="393">
        <v>795.69</v>
      </c>
      <c r="V32" s="393"/>
      <c r="X32" s="412"/>
      <c r="Y32" s="422"/>
      <c r="AA32" s="412"/>
      <c r="AB32" s="422"/>
      <c r="AD32" s="412"/>
      <c r="AE32" s="422"/>
      <c r="AG32" s="412"/>
      <c r="AH32" s="422"/>
      <c r="AI32" s="416"/>
      <c r="AJ32" s="412"/>
      <c r="AK32" s="422"/>
      <c r="AM32" s="412"/>
      <c r="AN32" s="422"/>
      <c r="AP32" s="412"/>
      <c r="AQ32" s="422"/>
      <c r="AS32" s="412"/>
      <c r="AT32" s="422"/>
      <c r="AV32" s="380"/>
      <c r="AW32" s="380"/>
      <c r="AX32" s="393"/>
      <c r="AY32" s="393"/>
      <c r="AZ32" s="393"/>
      <c r="BA32" s="393"/>
      <c r="BB32" s="393"/>
      <c r="BJ32" s="449" t="s">
        <v>746</v>
      </c>
      <c r="BK32" s="378">
        <v>4083.33</v>
      </c>
      <c r="BL32" s="374"/>
      <c r="BM32" s="386"/>
      <c r="BN32" s="372"/>
      <c r="BP32" s="373"/>
      <c r="BQ32" s="372"/>
      <c r="BR32" s="373"/>
      <c r="BS32" s="372"/>
    </row>
    <row r="33" spans="1:71" ht="15.75" thickBot="1" x14ac:dyDescent="0.3">
      <c r="A33" s="370" t="s">
        <v>747</v>
      </c>
      <c r="F33" s="380"/>
      <c r="G33" s="379" t="s">
        <v>703</v>
      </c>
      <c r="H33" s="393"/>
      <c r="I33" s="393">
        <v>6272</v>
      </c>
      <c r="J33" s="393"/>
      <c r="L33" s="380"/>
      <c r="M33" s="381">
        <v>10</v>
      </c>
      <c r="N33" s="393"/>
      <c r="O33" s="393"/>
      <c r="P33" s="393"/>
      <c r="R33" s="380"/>
      <c r="S33" s="385" t="s">
        <v>740</v>
      </c>
      <c r="T33" s="393"/>
      <c r="U33" s="393"/>
      <c r="V33" s="393">
        <v>795.69</v>
      </c>
      <c r="X33" s="412"/>
      <c r="Y33" s="422"/>
      <c r="AA33" s="412"/>
      <c r="AB33" s="422"/>
      <c r="AD33" s="412"/>
      <c r="AE33" s="422"/>
      <c r="AG33" s="412"/>
      <c r="AH33" s="422"/>
      <c r="AI33" s="416"/>
      <c r="AJ33" s="412"/>
      <c r="AK33" s="422"/>
      <c r="AM33" s="412"/>
      <c r="AN33" s="422"/>
      <c r="AP33" s="412"/>
      <c r="AQ33" s="422"/>
      <c r="AS33" s="448"/>
      <c r="AT33" s="422"/>
      <c r="AV33" s="380" t="s">
        <v>677</v>
      </c>
      <c r="AW33" s="380"/>
      <c r="AX33" s="393">
        <v>5760</v>
      </c>
      <c r="AY33" s="393"/>
      <c r="AZ33" s="393"/>
      <c r="BA33" s="393"/>
      <c r="BB33" s="393">
        <v>5760</v>
      </c>
      <c r="BJ33" s="480" t="s">
        <v>371</v>
      </c>
      <c r="BK33" s="375"/>
      <c r="BL33" s="374"/>
      <c r="BM33" s="387">
        <v>2877517.87</v>
      </c>
      <c r="BN33" s="374"/>
      <c r="BP33" s="373"/>
      <c r="BQ33" s="372"/>
      <c r="BR33" s="373"/>
      <c r="BS33" s="388">
        <f>SUM(BS16,(BS22))</f>
        <v>2877517.8699999996</v>
      </c>
    </row>
    <row r="34" spans="1:71" ht="16.5" thickTop="1" thickBot="1" x14ac:dyDescent="0.3">
      <c r="A34" s="370" t="s">
        <v>748</v>
      </c>
      <c r="F34" s="380"/>
      <c r="G34" s="385" t="s">
        <v>43</v>
      </c>
      <c r="H34" s="393"/>
      <c r="I34" s="393"/>
      <c r="J34" s="393">
        <v>68208</v>
      </c>
      <c r="L34" s="380"/>
      <c r="M34" s="376" t="s">
        <v>689</v>
      </c>
      <c r="N34" s="393"/>
      <c r="O34" s="393">
        <v>12000</v>
      </c>
      <c r="P34" s="393"/>
      <c r="R34" s="380"/>
      <c r="S34" s="380"/>
      <c r="T34" s="380"/>
      <c r="U34" s="380"/>
      <c r="V34" s="380"/>
      <c r="X34" s="420">
        <v>49584.61</v>
      </c>
      <c r="Y34" s="413"/>
      <c r="AA34" s="450">
        <f>SUM(AA25:AA33)</f>
        <v>310916.21999999997</v>
      </c>
      <c r="AB34" s="451"/>
      <c r="AD34" s="450">
        <f>SUM(AD25:AD33)</f>
        <v>47306.48</v>
      </c>
      <c r="AE34" s="451"/>
      <c r="AG34" s="420">
        <v>11637.55</v>
      </c>
      <c r="AH34" s="413"/>
      <c r="AI34" s="416"/>
      <c r="AJ34" s="420"/>
      <c r="AK34" s="473">
        <v>24425.29</v>
      </c>
      <c r="AM34" s="450"/>
      <c r="AN34" s="413">
        <v>5500</v>
      </c>
      <c r="AP34" s="420"/>
      <c r="AQ34" s="413">
        <v>33750</v>
      </c>
      <c r="AS34" s="416"/>
      <c r="AT34" s="413">
        <v>4083.33</v>
      </c>
      <c r="AV34" s="380" t="s">
        <v>683</v>
      </c>
      <c r="AW34" s="393">
        <v>30000</v>
      </c>
      <c r="AX34" s="393"/>
      <c r="AY34" s="393"/>
      <c r="AZ34" s="393"/>
      <c r="BA34" s="393">
        <v>30000</v>
      </c>
      <c r="BB34" s="393"/>
      <c r="BK34" s="375"/>
      <c r="BL34" s="374"/>
      <c r="BM34" s="375"/>
      <c r="BN34" s="374"/>
      <c r="BP34" s="373"/>
      <c r="BQ34" s="372"/>
      <c r="BR34" s="373"/>
      <c r="BS34" s="372"/>
    </row>
    <row r="35" spans="1:71" ht="16.5" thickTop="1" thickBot="1" x14ac:dyDescent="0.3">
      <c r="A35" s="370" t="s">
        <v>749</v>
      </c>
      <c r="F35" s="380"/>
      <c r="G35" s="385" t="s">
        <v>750</v>
      </c>
      <c r="H35" s="393"/>
      <c r="I35" s="393"/>
      <c r="J35" s="393">
        <v>30314.66</v>
      </c>
      <c r="L35" s="380"/>
      <c r="M35" s="385" t="s">
        <v>104</v>
      </c>
      <c r="N35" s="393"/>
      <c r="O35" s="393"/>
      <c r="P35" s="393">
        <v>12000</v>
      </c>
      <c r="R35" s="380"/>
      <c r="S35" s="376"/>
      <c r="T35" s="393"/>
      <c r="U35" s="393"/>
      <c r="V35" s="393"/>
      <c r="X35" s="481">
        <v>49584.61</v>
      </c>
      <c r="Y35" s="416"/>
      <c r="AA35" s="482">
        <v>310916.21999999997</v>
      </c>
      <c r="AB35" s="482"/>
      <c r="AD35" s="457">
        <f>AD34-AE34</f>
        <v>47306.48</v>
      </c>
      <c r="AE35" s="422"/>
      <c r="AG35" s="461">
        <v>11637.55</v>
      </c>
      <c r="AH35" s="416"/>
      <c r="AI35" s="416"/>
      <c r="AJ35" s="483"/>
      <c r="AK35" s="416"/>
      <c r="AM35" s="484">
        <v>5500</v>
      </c>
      <c r="AN35" s="484"/>
      <c r="AP35" s="460"/>
      <c r="AQ35" s="413">
        <v>33750</v>
      </c>
      <c r="AS35" s="416"/>
      <c r="AT35" s="413">
        <v>4083.33</v>
      </c>
      <c r="AV35" s="380" t="s">
        <v>412</v>
      </c>
      <c r="AW35" s="393"/>
      <c r="AX35" s="393">
        <v>2339500</v>
      </c>
      <c r="AY35" s="393"/>
      <c r="AZ35" s="393"/>
      <c r="BA35" s="393"/>
      <c r="BB35" s="393">
        <v>2339500</v>
      </c>
      <c r="BO35" s="389"/>
      <c r="BP35" s="373"/>
      <c r="BQ35" s="372"/>
      <c r="BR35" s="373"/>
      <c r="BS35" s="374"/>
    </row>
    <row r="36" spans="1:71" ht="15.75" thickTop="1" x14ac:dyDescent="0.25">
      <c r="A36" s="370" t="s">
        <v>751</v>
      </c>
      <c r="F36" s="380"/>
      <c r="G36" s="385" t="s">
        <v>752</v>
      </c>
      <c r="H36" s="393"/>
      <c r="I36" s="393"/>
      <c r="J36" s="393">
        <v>15157.33</v>
      </c>
      <c r="L36" s="380"/>
      <c r="M36" s="380"/>
      <c r="N36" s="380"/>
      <c r="O36" s="380"/>
      <c r="P36" s="380"/>
      <c r="R36" s="380"/>
      <c r="S36" s="376"/>
      <c r="T36" s="393"/>
      <c r="U36" s="393"/>
      <c r="V36" s="393"/>
      <c r="AV36" s="380" t="s">
        <v>753</v>
      </c>
      <c r="AW36" s="393"/>
      <c r="AX36" s="393">
        <v>237500</v>
      </c>
      <c r="AY36" s="393"/>
      <c r="AZ36" s="393"/>
      <c r="BA36" s="393"/>
      <c r="BB36" s="393">
        <v>237500</v>
      </c>
      <c r="BJ36" s="480"/>
      <c r="BK36" s="375"/>
      <c r="BL36" s="374"/>
      <c r="BM36" s="373"/>
      <c r="BN36" s="372"/>
      <c r="BP36" s="373"/>
      <c r="BQ36" s="372"/>
      <c r="BR36" s="373"/>
      <c r="BS36" s="372"/>
    </row>
    <row r="37" spans="1:71" x14ac:dyDescent="0.25">
      <c r="A37" s="370" t="s">
        <v>754</v>
      </c>
      <c r="F37" s="380"/>
      <c r="G37" s="379"/>
      <c r="H37" s="393"/>
      <c r="I37" s="393"/>
      <c r="J37" s="393"/>
      <c r="L37" s="380"/>
      <c r="M37" s="381">
        <v>11</v>
      </c>
      <c r="N37" s="393"/>
      <c r="O37" s="393"/>
      <c r="P37" s="393"/>
      <c r="R37" s="380"/>
      <c r="S37" s="376"/>
      <c r="T37" s="393"/>
      <c r="U37" s="393"/>
      <c r="V37" s="393"/>
      <c r="X37" s="405" t="s">
        <v>194</v>
      </c>
      <c r="Y37" s="405"/>
      <c r="AA37" s="405" t="s">
        <v>755</v>
      </c>
      <c r="AB37" s="405"/>
      <c r="AD37" s="405" t="s">
        <v>226</v>
      </c>
      <c r="AE37" s="405"/>
      <c r="AG37" s="405" t="s">
        <v>756</v>
      </c>
      <c r="AH37" s="405"/>
      <c r="AI37" s="408"/>
      <c r="AJ37" s="405" t="s">
        <v>757</v>
      </c>
      <c r="AK37" s="405"/>
      <c r="AM37" s="405" t="s">
        <v>758</v>
      </c>
      <c r="AN37" s="405"/>
      <c r="AP37" s="405" t="s">
        <v>759</v>
      </c>
      <c r="AQ37" s="405"/>
      <c r="AS37" s="405" t="s">
        <v>760</v>
      </c>
      <c r="AT37" s="405"/>
      <c r="AV37" s="471" t="s">
        <v>559</v>
      </c>
      <c r="AW37" s="380"/>
      <c r="AX37" s="393">
        <v>25000</v>
      </c>
      <c r="AY37" s="393"/>
      <c r="AZ37" s="393"/>
      <c r="BA37" s="393"/>
      <c r="BB37" s="393">
        <v>25000</v>
      </c>
      <c r="BJ37" s="480"/>
      <c r="BK37" s="390" t="s">
        <v>645</v>
      </c>
      <c r="BL37" s="374"/>
      <c r="BM37" s="373"/>
      <c r="BN37" s="372"/>
      <c r="BP37" s="373"/>
      <c r="BQ37" s="372"/>
      <c r="BR37" s="373"/>
      <c r="BS37" s="372"/>
    </row>
    <row r="38" spans="1:71" x14ac:dyDescent="0.25">
      <c r="A38" s="370" t="s">
        <v>761</v>
      </c>
      <c r="F38" s="380"/>
      <c r="G38" s="381">
        <v>4</v>
      </c>
      <c r="H38" s="393"/>
      <c r="I38" s="393"/>
      <c r="J38" s="393"/>
      <c r="L38" s="380"/>
      <c r="M38" s="376" t="s">
        <v>762</v>
      </c>
      <c r="N38" s="393"/>
      <c r="O38" s="393">
        <v>33750</v>
      </c>
      <c r="P38" s="393"/>
      <c r="R38" s="380"/>
      <c r="S38" s="376"/>
      <c r="T38" s="393"/>
      <c r="U38" s="393"/>
      <c r="V38" s="393"/>
      <c r="X38" s="412">
        <v>98000</v>
      </c>
      <c r="Y38" s="413"/>
      <c r="AA38" s="412"/>
      <c r="AB38" s="413">
        <v>30314.67</v>
      </c>
      <c r="AD38" s="412">
        <v>795.69</v>
      </c>
      <c r="AE38" s="413">
        <v>75590.55</v>
      </c>
      <c r="AG38" s="412"/>
      <c r="AH38" s="413">
        <v>15157.33</v>
      </c>
      <c r="AI38" s="416"/>
      <c r="AJ38" s="412"/>
      <c r="AK38" s="413">
        <v>417.6</v>
      </c>
      <c r="AM38" s="412">
        <v>20880</v>
      </c>
      <c r="AN38" s="413"/>
      <c r="AP38" s="412"/>
      <c r="AQ38" s="413">
        <v>20880</v>
      </c>
      <c r="AS38" s="412"/>
      <c r="AT38" s="413">
        <v>1500</v>
      </c>
      <c r="AV38" s="380" t="s">
        <v>34</v>
      </c>
      <c r="AW38" s="393"/>
      <c r="AX38" s="393">
        <v>180000</v>
      </c>
      <c r="AY38" s="393">
        <v>180000</v>
      </c>
      <c r="AZ38" s="393"/>
      <c r="BA38" s="393"/>
      <c r="BB38" s="393"/>
      <c r="BJ38" s="449" t="s">
        <v>290</v>
      </c>
      <c r="BK38" s="375"/>
      <c r="BL38" s="372"/>
      <c r="BM38" s="373"/>
      <c r="BN38" s="372"/>
      <c r="BP38" s="373"/>
      <c r="BQ38" s="372"/>
      <c r="BR38" s="373"/>
      <c r="BS38" s="372"/>
    </row>
    <row r="39" spans="1:71" x14ac:dyDescent="0.25">
      <c r="A39" s="370" t="s">
        <v>654</v>
      </c>
      <c r="F39" s="380"/>
      <c r="G39" s="379" t="s">
        <v>763</v>
      </c>
      <c r="H39" s="393"/>
      <c r="I39" s="393">
        <v>366379.31</v>
      </c>
      <c r="J39" s="393"/>
      <c r="L39" s="380"/>
      <c r="M39" s="376" t="s">
        <v>764</v>
      </c>
      <c r="N39" s="393"/>
      <c r="O39" s="393"/>
      <c r="P39" s="393">
        <v>33750</v>
      </c>
      <c r="R39" s="380"/>
      <c r="S39" s="376"/>
      <c r="T39" s="393"/>
      <c r="U39" s="393"/>
      <c r="V39" s="393"/>
      <c r="X39" s="412"/>
      <c r="Y39" s="422"/>
      <c r="AA39" s="412"/>
      <c r="AB39" s="422"/>
      <c r="AD39" s="412"/>
      <c r="AE39" s="422">
        <v>303450</v>
      </c>
      <c r="AG39" s="412"/>
      <c r="AH39" s="422"/>
      <c r="AI39" s="416"/>
      <c r="AJ39" s="412"/>
      <c r="AK39" s="422"/>
      <c r="AM39" s="412"/>
      <c r="AN39" s="422"/>
      <c r="AP39" s="412"/>
      <c r="AQ39" s="422"/>
      <c r="AS39" s="412"/>
      <c r="AT39" s="422">
        <v>795069</v>
      </c>
      <c r="AV39" s="380" t="s">
        <v>230</v>
      </c>
      <c r="AW39" s="393">
        <v>109090.91</v>
      </c>
      <c r="AX39" s="393"/>
      <c r="AY39" s="393"/>
      <c r="AZ39" s="393">
        <v>109090.91</v>
      </c>
      <c r="BA39" s="393"/>
      <c r="BB39" s="393"/>
      <c r="BJ39" s="449" t="s">
        <v>17</v>
      </c>
      <c r="BK39" s="375">
        <v>20880</v>
      </c>
      <c r="BL39" s="372"/>
      <c r="BM39" s="373"/>
      <c r="BN39" s="372"/>
      <c r="BP39" s="373"/>
      <c r="BQ39" s="372"/>
      <c r="BR39" s="373"/>
      <c r="BS39" s="372"/>
    </row>
    <row r="40" spans="1:71" x14ac:dyDescent="0.25">
      <c r="A40" s="370" t="s">
        <v>765</v>
      </c>
      <c r="F40" s="380"/>
      <c r="G40" s="379" t="s">
        <v>701</v>
      </c>
      <c r="H40" s="393"/>
      <c r="I40" s="393">
        <v>17586.21</v>
      </c>
      <c r="J40" s="393"/>
      <c r="L40" s="380"/>
      <c r="M40" s="376"/>
      <c r="N40" s="393"/>
      <c r="O40" s="393"/>
      <c r="P40" s="393"/>
      <c r="R40" s="380"/>
      <c r="S40" s="381"/>
      <c r="T40" s="393"/>
      <c r="U40" s="393"/>
      <c r="V40" s="393"/>
      <c r="X40" s="412"/>
      <c r="Y40" s="422"/>
      <c r="AA40" s="412"/>
      <c r="AB40" s="422"/>
      <c r="AD40" s="412"/>
      <c r="AE40" s="422"/>
      <c r="AG40" s="412"/>
      <c r="AH40" s="422"/>
      <c r="AI40" s="416"/>
      <c r="AJ40" s="412"/>
      <c r="AK40" s="422"/>
      <c r="AM40" s="412"/>
      <c r="AN40" s="422"/>
      <c r="AP40" s="412"/>
      <c r="AQ40" s="422"/>
      <c r="AS40" s="412"/>
      <c r="AT40" s="422"/>
      <c r="AV40" s="380" t="s">
        <v>766</v>
      </c>
      <c r="AW40" s="393">
        <v>310916.21999999997</v>
      </c>
      <c r="AX40" s="393"/>
      <c r="AY40" s="393"/>
      <c r="AZ40" s="393">
        <v>310916.21999999997</v>
      </c>
      <c r="BA40" s="393"/>
      <c r="BB40" s="393"/>
      <c r="BJ40" s="449" t="s">
        <v>653</v>
      </c>
      <c r="BK40" s="375">
        <v>20880</v>
      </c>
      <c r="BL40" s="373"/>
      <c r="BM40" s="373"/>
      <c r="BN40" s="372"/>
      <c r="BP40" s="373"/>
      <c r="BQ40" s="372"/>
      <c r="BR40" s="373"/>
      <c r="BS40" s="372"/>
    </row>
    <row r="41" spans="1:71" x14ac:dyDescent="0.25">
      <c r="F41" s="380"/>
      <c r="G41" s="379" t="s">
        <v>767</v>
      </c>
      <c r="H41" s="393"/>
      <c r="I41" s="393">
        <v>41034.480000000003</v>
      </c>
      <c r="J41" s="393"/>
      <c r="L41" s="380"/>
      <c r="M41" s="381">
        <v>12</v>
      </c>
      <c r="N41" s="393"/>
      <c r="O41" s="393"/>
      <c r="P41" s="393"/>
      <c r="R41" s="380"/>
      <c r="S41" s="381"/>
      <c r="T41" s="393"/>
      <c r="U41" s="393"/>
      <c r="V41" s="393"/>
      <c r="X41" s="412"/>
      <c r="Y41" s="422"/>
      <c r="AA41" s="412"/>
      <c r="AB41" s="422"/>
      <c r="AD41" s="412"/>
      <c r="AE41" s="422"/>
      <c r="AG41" s="412"/>
      <c r="AH41" s="422"/>
      <c r="AI41" s="416"/>
      <c r="AJ41" s="412"/>
      <c r="AK41" s="422"/>
      <c r="AM41" s="412"/>
      <c r="AN41" s="422"/>
      <c r="AP41" s="412"/>
      <c r="AQ41" s="422"/>
      <c r="AS41" s="412"/>
      <c r="AT41" s="422"/>
      <c r="AV41" s="380" t="s">
        <v>768</v>
      </c>
      <c r="AW41" s="393">
        <v>11637.55</v>
      </c>
      <c r="AX41" s="393"/>
      <c r="AY41" s="393"/>
      <c r="AZ41" s="393">
        <v>11637.53</v>
      </c>
      <c r="BA41" s="393"/>
      <c r="BB41" s="393"/>
      <c r="BJ41" s="449"/>
      <c r="BK41" s="375"/>
      <c r="BL41" s="373"/>
      <c r="BM41" s="373"/>
      <c r="BN41" s="372"/>
      <c r="BP41" s="373"/>
      <c r="BQ41" s="372"/>
      <c r="BR41" s="373"/>
      <c r="BS41" s="372"/>
    </row>
    <row r="42" spans="1:71" x14ac:dyDescent="0.25">
      <c r="F42" s="380"/>
      <c r="G42" s="379" t="s">
        <v>705</v>
      </c>
      <c r="H42" s="393"/>
      <c r="I42" s="393">
        <v>5950</v>
      </c>
      <c r="J42" s="393"/>
      <c r="L42" s="380"/>
      <c r="M42" s="376" t="s">
        <v>184</v>
      </c>
      <c r="N42" s="393"/>
      <c r="O42" s="393">
        <v>76958.62</v>
      </c>
      <c r="P42" s="393"/>
      <c r="R42" s="380"/>
      <c r="S42" s="381"/>
      <c r="T42" s="393"/>
      <c r="U42" s="393"/>
      <c r="V42" s="393"/>
      <c r="X42" s="412"/>
      <c r="Y42" s="422"/>
      <c r="AA42" s="412"/>
      <c r="AB42" s="422"/>
      <c r="AD42" s="412"/>
      <c r="AE42" s="422"/>
      <c r="AG42" s="412"/>
      <c r="AH42" s="422"/>
      <c r="AI42" s="416"/>
      <c r="AJ42" s="412"/>
      <c r="AK42" s="422"/>
      <c r="AM42" s="412"/>
      <c r="AN42" s="422"/>
      <c r="AP42" s="412"/>
      <c r="AQ42" s="422"/>
      <c r="AS42" s="412"/>
      <c r="AT42" s="422"/>
      <c r="AV42" s="471" t="s">
        <v>769</v>
      </c>
      <c r="AW42" s="393"/>
      <c r="AX42" s="393">
        <v>2295.69</v>
      </c>
      <c r="AY42" s="393">
        <v>2295.69</v>
      </c>
      <c r="AZ42" s="393"/>
      <c r="BA42" s="393"/>
      <c r="BB42" s="393"/>
      <c r="BJ42" s="449"/>
      <c r="BK42" s="375"/>
      <c r="BL42" s="373"/>
      <c r="BM42" s="373"/>
      <c r="BN42" s="372"/>
      <c r="BP42" s="373"/>
      <c r="BQ42" s="372"/>
      <c r="BR42" s="373"/>
      <c r="BS42" s="372"/>
    </row>
    <row r="43" spans="1:71" x14ac:dyDescent="0.25">
      <c r="F43" s="380"/>
      <c r="G43" s="385" t="s">
        <v>43</v>
      </c>
      <c r="H43" s="393"/>
      <c r="I43" s="393"/>
      <c r="J43" s="393">
        <v>127500</v>
      </c>
      <c r="L43" s="380"/>
      <c r="M43" s="376" t="s">
        <v>770</v>
      </c>
      <c r="N43" s="393">
        <v>9200</v>
      </c>
      <c r="O43" s="393"/>
      <c r="P43" s="393"/>
      <c r="R43" s="380"/>
      <c r="S43" s="381"/>
      <c r="T43" s="393"/>
      <c r="U43" s="393"/>
      <c r="V43" s="393"/>
      <c r="X43" s="412"/>
      <c r="Y43" s="422"/>
      <c r="AA43" s="412"/>
      <c r="AB43" s="422"/>
      <c r="AD43" s="412"/>
      <c r="AE43" s="422"/>
      <c r="AG43" s="412"/>
      <c r="AH43" s="422"/>
      <c r="AI43" s="416"/>
      <c r="AJ43" s="412"/>
      <c r="AK43" s="422"/>
      <c r="AM43" s="412"/>
      <c r="AN43" s="422"/>
      <c r="AP43" s="412"/>
      <c r="AQ43" s="422"/>
      <c r="AS43" s="412"/>
      <c r="AT43" s="422"/>
      <c r="AV43" s="380" t="s">
        <v>771</v>
      </c>
      <c r="AW43" s="393"/>
      <c r="AX43" s="393"/>
      <c r="AY43" s="393">
        <v>249348.99</v>
      </c>
      <c r="AZ43" s="393"/>
      <c r="BA43" s="393"/>
      <c r="BB43" s="393"/>
      <c r="BJ43" s="449"/>
      <c r="BK43" s="375"/>
      <c r="BL43" s="373"/>
      <c r="BM43" s="373"/>
      <c r="BN43" s="372"/>
      <c r="BP43" s="373"/>
      <c r="BQ43" s="372"/>
      <c r="BR43" s="373"/>
      <c r="BS43" s="372"/>
    </row>
    <row r="44" spans="1:71" x14ac:dyDescent="0.25">
      <c r="F44" s="380"/>
      <c r="G44" s="385" t="s">
        <v>772</v>
      </c>
      <c r="H44" s="393"/>
      <c r="I44" s="393"/>
      <c r="J44" s="393">
        <v>303450</v>
      </c>
      <c r="L44" s="380"/>
      <c r="M44" s="376" t="s">
        <v>773</v>
      </c>
      <c r="N44" s="393">
        <v>24425.29</v>
      </c>
      <c r="O44" s="393"/>
      <c r="P44" s="393"/>
      <c r="R44" s="380"/>
      <c r="S44" s="381"/>
      <c r="T44" s="393"/>
      <c r="U44" s="393"/>
      <c r="V44" s="393"/>
      <c r="X44" s="412"/>
      <c r="Y44" s="422"/>
      <c r="AA44" s="412"/>
      <c r="AB44" s="422"/>
      <c r="AD44" s="412"/>
      <c r="AE44" s="422"/>
      <c r="AG44" s="412"/>
      <c r="AH44" s="422"/>
      <c r="AI44" s="416"/>
      <c r="AJ44" s="412"/>
      <c r="AK44" s="422"/>
      <c r="AM44" s="412"/>
      <c r="AN44" s="422"/>
      <c r="AP44" s="412"/>
      <c r="AQ44" s="422"/>
      <c r="AS44" s="412"/>
      <c r="AT44" s="422"/>
      <c r="AV44" s="471" t="s">
        <v>327</v>
      </c>
      <c r="AW44" s="393"/>
      <c r="AX44" s="393"/>
      <c r="AY44" s="393"/>
      <c r="AZ44" s="393"/>
      <c r="BA44" s="393">
        <v>249348.99</v>
      </c>
      <c r="BB44" s="393"/>
      <c r="BJ44" s="391"/>
      <c r="BK44" s="391"/>
      <c r="BL44" s="391"/>
      <c r="BM44" s="391"/>
      <c r="BN44" s="386"/>
      <c r="BO44" s="391"/>
      <c r="BP44" s="391"/>
      <c r="BQ44" s="386"/>
      <c r="BR44" s="391"/>
      <c r="BS44" s="386"/>
    </row>
    <row r="45" spans="1:71" x14ac:dyDescent="0.25">
      <c r="F45" s="380"/>
      <c r="G45" s="380"/>
      <c r="H45" s="380"/>
      <c r="I45" s="380"/>
      <c r="J45" s="380"/>
      <c r="L45" s="380"/>
      <c r="M45" s="376" t="s">
        <v>774</v>
      </c>
      <c r="N45" s="393">
        <v>5500</v>
      </c>
      <c r="O45" s="393"/>
      <c r="P45" s="393"/>
      <c r="R45" s="380"/>
      <c r="S45" s="376"/>
      <c r="T45" s="393"/>
      <c r="U45" s="393"/>
      <c r="V45" s="393"/>
      <c r="X45" s="450">
        <v>98000</v>
      </c>
      <c r="Y45" s="451"/>
      <c r="AA45" s="450"/>
      <c r="AB45" s="413">
        <v>30314.67</v>
      </c>
      <c r="AD45" s="420">
        <v>795.69</v>
      </c>
      <c r="AE45" s="451">
        <f>SUM(AE38:AE44)</f>
        <v>379040.55</v>
      </c>
      <c r="AG45" s="420"/>
      <c r="AH45" s="413">
        <v>15157.33</v>
      </c>
      <c r="AI45" s="416"/>
      <c r="AJ45" s="420"/>
      <c r="AK45" s="413">
        <v>417.6</v>
      </c>
      <c r="AM45" s="412">
        <v>20880</v>
      </c>
      <c r="AN45" s="413"/>
      <c r="AP45" s="420"/>
      <c r="AQ45" s="413">
        <v>20880</v>
      </c>
      <c r="AS45" s="420"/>
      <c r="AT45" s="451">
        <v>2295.69</v>
      </c>
      <c r="AV45" s="421"/>
      <c r="AW45" s="485">
        <v>3386538.77</v>
      </c>
      <c r="AX45" s="485">
        <v>3386538.77</v>
      </c>
      <c r="AY45" s="485">
        <v>431646.68</v>
      </c>
      <c r="AZ45" s="485">
        <v>431646.68</v>
      </c>
      <c r="BA45" s="485">
        <v>3204245.08</v>
      </c>
      <c r="BB45" s="485">
        <v>3204245.08</v>
      </c>
    </row>
    <row r="46" spans="1:71" ht="15.75" thickBot="1" x14ac:dyDescent="0.3">
      <c r="F46" s="380"/>
      <c r="G46" s="381">
        <v>5</v>
      </c>
      <c r="H46" s="393"/>
      <c r="I46" s="393"/>
      <c r="J46" s="393"/>
      <c r="L46" s="380"/>
      <c r="M46" s="376" t="s">
        <v>775</v>
      </c>
      <c r="N46" s="393">
        <v>33750</v>
      </c>
      <c r="O46" s="393"/>
      <c r="P46" s="393"/>
      <c r="R46" s="380"/>
      <c r="S46" s="381"/>
      <c r="T46" s="393"/>
      <c r="U46" s="393"/>
      <c r="V46" s="393"/>
      <c r="X46" s="457">
        <v>98000</v>
      </c>
      <c r="Y46" s="422"/>
      <c r="AA46" s="486">
        <v>30314.67</v>
      </c>
      <c r="AB46" s="486"/>
      <c r="AD46" s="472"/>
      <c r="AE46" s="473">
        <v>378244.86</v>
      </c>
      <c r="AG46" s="460"/>
      <c r="AH46" s="461">
        <v>15157.33</v>
      </c>
      <c r="AI46" s="416"/>
      <c r="AJ46" s="416"/>
      <c r="AK46" s="461">
        <v>417.6</v>
      </c>
      <c r="AM46" s="482">
        <v>20880</v>
      </c>
      <c r="AN46" s="482"/>
      <c r="AP46" s="472"/>
      <c r="AQ46" s="477">
        <v>20880</v>
      </c>
      <c r="AS46" s="460"/>
      <c r="AT46" s="487">
        <v>2295.69</v>
      </c>
    </row>
    <row r="47" spans="1:71" ht="15.75" thickTop="1" x14ac:dyDescent="0.25">
      <c r="F47" s="380"/>
      <c r="G47" s="379" t="s">
        <v>43</v>
      </c>
      <c r="H47" s="393"/>
      <c r="I47" s="393">
        <v>167040</v>
      </c>
      <c r="J47" s="393"/>
      <c r="L47" s="380"/>
      <c r="M47" s="380" t="s">
        <v>776</v>
      </c>
      <c r="N47" s="393">
        <v>4083.33</v>
      </c>
      <c r="O47" s="393"/>
      <c r="P47" s="393"/>
      <c r="R47" s="380"/>
      <c r="S47" s="376"/>
      <c r="T47" s="393"/>
      <c r="U47" s="393"/>
      <c r="V47" s="393"/>
    </row>
    <row r="48" spans="1:71" x14ac:dyDescent="0.25">
      <c r="F48" s="380"/>
      <c r="G48" s="379" t="s">
        <v>48</v>
      </c>
      <c r="H48" s="393"/>
      <c r="I48" s="393">
        <v>41760</v>
      </c>
      <c r="J48" s="393"/>
      <c r="L48" s="380"/>
      <c r="M48" s="385" t="s">
        <v>709</v>
      </c>
      <c r="N48" s="393"/>
      <c r="O48" s="393"/>
      <c r="P48" s="393">
        <v>9200</v>
      </c>
      <c r="R48" s="380"/>
      <c r="S48" s="376"/>
      <c r="T48" s="393"/>
      <c r="U48" s="393"/>
      <c r="V48" s="393"/>
      <c r="X48" s="405" t="s">
        <v>777</v>
      </c>
      <c r="Y48" s="405"/>
      <c r="AA48" s="405" t="s">
        <v>778</v>
      </c>
      <c r="AB48" s="405"/>
      <c r="AD48" s="405" t="s">
        <v>34</v>
      </c>
      <c r="AE48" s="405"/>
      <c r="AG48" s="405" t="s">
        <v>779</v>
      </c>
      <c r="AH48" s="405"/>
      <c r="AI48" s="408"/>
      <c r="AJ48" s="405" t="s">
        <v>780</v>
      </c>
      <c r="AK48" s="405"/>
      <c r="AM48" s="488"/>
      <c r="AN48" s="488"/>
      <c r="AO48" s="389"/>
      <c r="AP48" s="488"/>
      <c r="AQ48" s="488"/>
      <c r="AR48" s="389"/>
      <c r="AS48" s="488"/>
      <c r="AT48" s="488"/>
    </row>
    <row r="49" spans="6:46" x14ac:dyDescent="0.25">
      <c r="F49" s="380"/>
      <c r="G49" s="385" t="s">
        <v>34</v>
      </c>
      <c r="H49" s="393"/>
      <c r="I49" s="393"/>
      <c r="J49" s="393">
        <v>180000</v>
      </c>
      <c r="L49" s="380"/>
      <c r="M49" s="385" t="s">
        <v>781</v>
      </c>
      <c r="N49" s="393"/>
      <c r="O49" s="393"/>
      <c r="P49" s="393">
        <v>24425.29</v>
      </c>
      <c r="R49" s="380"/>
      <c r="S49" s="376"/>
      <c r="T49" s="393"/>
      <c r="U49" s="393"/>
      <c r="V49" s="393"/>
      <c r="X49" s="412">
        <v>366379.31</v>
      </c>
      <c r="Y49" s="413"/>
      <c r="AA49" s="412">
        <v>41760</v>
      </c>
      <c r="AB49" s="413">
        <v>20880</v>
      </c>
      <c r="AD49" s="412"/>
      <c r="AE49" s="413">
        <v>180000</v>
      </c>
      <c r="AG49" s="412"/>
      <c r="AH49" s="413">
        <v>23040</v>
      </c>
      <c r="AI49" s="416"/>
      <c r="AJ49" s="412">
        <v>109090.91</v>
      </c>
      <c r="AK49" s="413">
        <v>180000</v>
      </c>
      <c r="AM49" s="416"/>
      <c r="AN49" s="416"/>
      <c r="AO49" s="389"/>
      <c r="AP49" s="416"/>
      <c r="AQ49" s="416"/>
      <c r="AR49" s="389"/>
      <c r="AS49" s="416"/>
      <c r="AT49" s="416"/>
    </row>
    <row r="50" spans="6:46" x14ac:dyDescent="0.25">
      <c r="F50" s="380"/>
      <c r="G50" s="385" t="s">
        <v>745</v>
      </c>
      <c r="H50" s="393"/>
      <c r="I50" s="393"/>
      <c r="J50" s="393">
        <v>23040</v>
      </c>
      <c r="L50" s="380"/>
      <c r="M50" s="392" t="s">
        <v>720</v>
      </c>
      <c r="N50" s="393"/>
      <c r="O50" s="393"/>
      <c r="P50" s="393">
        <v>5500</v>
      </c>
      <c r="R50" s="380"/>
      <c r="S50" s="381"/>
      <c r="T50" s="393"/>
      <c r="U50" s="393"/>
      <c r="V50" s="393"/>
      <c r="X50" s="412"/>
      <c r="Y50" s="422"/>
      <c r="AA50" s="412"/>
      <c r="AB50" s="422"/>
      <c r="AD50" s="412"/>
      <c r="AE50" s="422"/>
      <c r="AG50" s="412"/>
      <c r="AH50" s="422"/>
      <c r="AI50" s="416"/>
      <c r="AJ50" s="412">
        <v>310916.21999999997</v>
      </c>
      <c r="AK50" s="422">
        <v>2295.69</v>
      </c>
      <c r="AM50" s="416"/>
      <c r="AN50" s="416"/>
      <c r="AO50" s="389"/>
      <c r="AP50" s="416"/>
      <c r="AQ50" s="416"/>
      <c r="AR50" s="389"/>
      <c r="AS50" s="416"/>
      <c r="AT50" s="416"/>
    </row>
    <row r="51" spans="6:46" x14ac:dyDescent="0.25">
      <c r="F51" s="380"/>
      <c r="G51" s="385" t="s">
        <v>677</v>
      </c>
      <c r="H51" s="393"/>
      <c r="I51" s="393"/>
      <c r="J51" s="393">
        <v>5760</v>
      </c>
      <c r="L51" s="380"/>
      <c r="M51" s="385" t="s">
        <v>782</v>
      </c>
      <c r="N51" s="393"/>
      <c r="O51" s="393"/>
      <c r="P51" s="393">
        <v>33750</v>
      </c>
      <c r="R51" s="380"/>
      <c r="S51" s="381"/>
      <c r="T51" s="393"/>
      <c r="U51" s="393"/>
      <c r="V51" s="393"/>
      <c r="X51" s="412"/>
      <c r="Y51" s="422"/>
      <c r="AA51" s="412"/>
      <c r="AB51" s="422"/>
      <c r="AD51" s="412"/>
      <c r="AE51" s="422"/>
      <c r="AG51" s="412"/>
      <c r="AH51" s="422"/>
      <c r="AI51" s="416"/>
      <c r="AJ51" s="412">
        <v>11637.68</v>
      </c>
      <c r="AK51" s="422"/>
      <c r="AM51" s="416"/>
      <c r="AN51" s="416"/>
      <c r="AO51" s="389"/>
      <c r="AP51" s="416"/>
      <c r="AQ51" s="416"/>
      <c r="AR51" s="389"/>
      <c r="AS51" s="416"/>
      <c r="AT51" s="416"/>
    </row>
    <row r="52" spans="6:46" x14ac:dyDescent="0.25">
      <c r="F52" s="380"/>
      <c r="G52" s="380"/>
      <c r="H52" s="380"/>
      <c r="I52" s="380"/>
      <c r="J52" s="380"/>
      <c r="L52" s="380"/>
      <c r="M52" s="385" t="s">
        <v>783</v>
      </c>
      <c r="N52" s="393"/>
      <c r="O52" s="393"/>
      <c r="P52" s="393">
        <v>4083.33</v>
      </c>
      <c r="R52" s="380"/>
      <c r="S52" s="381"/>
      <c r="T52" s="393"/>
      <c r="U52" s="393"/>
      <c r="V52" s="393"/>
      <c r="X52" s="412"/>
      <c r="Y52" s="422"/>
      <c r="AA52" s="412"/>
      <c r="AB52" s="422"/>
      <c r="AD52" s="412"/>
      <c r="AE52" s="422"/>
      <c r="AG52" s="412"/>
      <c r="AH52" s="422"/>
      <c r="AI52" s="416"/>
      <c r="AJ52" s="412"/>
      <c r="AK52" s="422"/>
      <c r="AM52" s="416"/>
      <c r="AN52" s="416"/>
      <c r="AO52" s="389"/>
      <c r="AP52" s="416"/>
      <c r="AQ52" s="416"/>
      <c r="AR52" s="389"/>
      <c r="AS52" s="416"/>
      <c r="AT52" s="416"/>
    </row>
    <row r="53" spans="6:46" x14ac:dyDescent="0.25">
      <c r="F53" s="380"/>
      <c r="G53" s="379"/>
      <c r="H53" s="393"/>
      <c r="I53" s="393"/>
      <c r="J53" s="393"/>
      <c r="L53" s="380"/>
      <c r="M53" s="380"/>
      <c r="N53" s="380"/>
      <c r="O53" s="380"/>
      <c r="P53" s="380"/>
      <c r="R53" s="380"/>
      <c r="S53" s="376"/>
      <c r="T53" s="393"/>
      <c r="U53" s="393"/>
      <c r="V53" s="393"/>
      <c r="X53" s="412"/>
      <c r="Y53" s="422"/>
      <c r="AA53" s="412"/>
      <c r="AB53" s="422"/>
      <c r="AD53" s="412"/>
      <c r="AE53" s="422"/>
      <c r="AG53" s="412"/>
      <c r="AH53" s="422"/>
      <c r="AI53" s="416"/>
      <c r="AJ53" s="412"/>
      <c r="AK53" s="422"/>
      <c r="AM53" s="416"/>
      <c r="AN53" s="416"/>
      <c r="AO53" s="389"/>
      <c r="AP53" s="416"/>
      <c r="AQ53" s="416"/>
      <c r="AR53" s="389"/>
      <c r="AS53" s="416"/>
      <c r="AT53" s="416"/>
    </row>
    <row r="54" spans="6:46" x14ac:dyDescent="0.25">
      <c r="F54" s="380"/>
      <c r="G54" s="379"/>
      <c r="H54" s="393"/>
      <c r="I54" s="393"/>
      <c r="J54" s="393"/>
      <c r="L54" s="380"/>
      <c r="M54" s="380"/>
      <c r="N54" s="380"/>
      <c r="O54" s="380"/>
      <c r="P54" s="380"/>
      <c r="R54" s="380"/>
      <c r="S54" s="376"/>
      <c r="T54" s="393"/>
      <c r="U54" s="393"/>
      <c r="V54" s="393"/>
      <c r="X54" s="412"/>
      <c r="Y54" s="422"/>
      <c r="AA54" s="412"/>
      <c r="AB54" s="422"/>
      <c r="AD54" s="412"/>
      <c r="AE54" s="422"/>
      <c r="AG54" s="412"/>
      <c r="AH54" s="422"/>
      <c r="AI54" s="416"/>
      <c r="AJ54" s="412"/>
      <c r="AK54" s="422"/>
      <c r="AM54" s="416"/>
      <c r="AN54" s="416"/>
      <c r="AO54" s="389"/>
      <c r="AP54" s="416"/>
      <c r="AQ54" s="416"/>
      <c r="AR54" s="389"/>
      <c r="AS54" s="416"/>
      <c r="AT54" s="416"/>
    </row>
    <row r="55" spans="6:46" ht="15.75" thickBot="1" x14ac:dyDescent="0.3">
      <c r="F55" s="380"/>
      <c r="G55" s="379"/>
      <c r="H55" s="393"/>
      <c r="I55" s="485">
        <f>SUM(I6:I54)</f>
        <v>3409274.9499999997</v>
      </c>
      <c r="J55" s="485">
        <f>SUM(J6:J54)</f>
        <v>3409274.92</v>
      </c>
      <c r="L55" s="380"/>
      <c r="M55" s="380"/>
      <c r="N55" s="393"/>
      <c r="O55" s="485">
        <f>SUM(O6:O52)</f>
        <v>612669.53</v>
      </c>
      <c r="P55" s="485">
        <f>SUM(P6:P52)</f>
        <v>612669.53</v>
      </c>
      <c r="R55" s="380"/>
      <c r="S55" s="394"/>
      <c r="T55" s="393"/>
      <c r="U55" s="489">
        <f>SUM(U6:U54)</f>
        <v>323972.75</v>
      </c>
      <c r="V55" s="489">
        <f>SUM(V6:V54)</f>
        <v>323972.75</v>
      </c>
      <c r="X55" s="412"/>
      <c r="Y55" s="422"/>
      <c r="AA55" s="412"/>
      <c r="AB55" s="422"/>
      <c r="AD55" s="412"/>
      <c r="AE55" s="422"/>
      <c r="AG55" s="412"/>
      <c r="AH55" s="422"/>
      <c r="AI55" s="416"/>
      <c r="AJ55" s="412"/>
      <c r="AK55" s="422"/>
      <c r="AM55" s="416"/>
      <c r="AN55" s="416"/>
      <c r="AO55" s="389"/>
      <c r="AP55" s="416"/>
      <c r="AQ55" s="416"/>
      <c r="AR55" s="389"/>
      <c r="AS55" s="416"/>
      <c r="AT55" s="416"/>
    </row>
    <row r="56" spans="6:46" ht="15.75" thickTop="1" x14ac:dyDescent="0.25">
      <c r="H56" s="377"/>
      <c r="I56" s="377"/>
      <c r="J56" s="377"/>
      <c r="X56" s="450">
        <v>366379.31</v>
      </c>
      <c r="Y56" s="413"/>
      <c r="AA56" s="412">
        <v>41760</v>
      </c>
      <c r="AB56" s="413">
        <v>20880</v>
      </c>
      <c r="AD56" s="420"/>
      <c r="AE56" s="413">
        <v>180000</v>
      </c>
      <c r="AG56" s="420"/>
      <c r="AH56" s="413">
        <v>23040</v>
      </c>
      <c r="AI56" s="416"/>
      <c r="AJ56" s="450">
        <v>431644.68</v>
      </c>
      <c r="AK56" s="413">
        <v>182295.69</v>
      </c>
      <c r="AM56" s="416"/>
      <c r="AN56" s="416"/>
      <c r="AO56" s="389"/>
      <c r="AP56" s="416"/>
      <c r="AQ56" s="416"/>
      <c r="AR56" s="389"/>
      <c r="AS56" s="416"/>
      <c r="AT56" s="416"/>
    </row>
    <row r="57" spans="6:46" ht="15.75" thickBot="1" x14ac:dyDescent="0.3">
      <c r="X57" s="490">
        <v>366379.31</v>
      </c>
      <c r="Y57" s="419"/>
      <c r="AA57" s="491">
        <v>20880</v>
      </c>
      <c r="AB57" s="474"/>
      <c r="AD57" s="472"/>
      <c r="AE57" s="473">
        <v>180000</v>
      </c>
      <c r="AG57" s="472"/>
      <c r="AH57" s="473">
        <v>23040</v>
      </c>
      <c r="AI57" s="416"/>
      <c r="AJ57" s="490">
        <v>249348.99</v>
      </c>
      <c r="AK57" s="419"/>
      <c r="AM57" s="492"/>
      <c r="AN57" s="474"/>
      <c r="AO57" s="389"/>
      <c r="AP57" s="492"/>
      <c r="AQ57" s="416"/>
      <c r="AR57" s="389"/>
      <c r="AS57" s="492"/>
      <c r="AT57" s="416"/>
    </row>
    <row r="58" spans="6:46" ht="15.75" thickTop="1" x14ac:dyDescent="0.25">
      <c r="AM58" s="389"/>
      <c r="AN58" s="389"/>
      <c r="AO58" s="389"/>
      <c r="AP58" s="389"/>
      <c r="AQ58" s="389"/>
      <c r="AR58" s="389"/>
      <c r="AS58" s="389"/>
      <c r="AT58" s="389"/>
    </row>
  </sheetData>
  <mergeCells count="63">
    <mergeCell ref="AA24:AB24"/>
    <mergeCell ref="AD24:AE24"/>
    <mergeCell ref="AG24:AH24"/>
    <mergeCell ref="A1:A2"/>
    <mergeCell ref="X1:AH1"/>
    <mergeCell ref="X3:Y3"/>
    <mergeCell ref="AA3:AB3"/>
    <mergeCell ref="AD3:AE3"/>
    <mergeCell ref="AG3:AH3"/>
    <mergeCell ref="L1:P2"/>
    <mergeCell ref="L3:P3"/>
    <mergeCell ref="R1:V2"/>
    <mergeCell ref="R3:V3"/>
    <mergeCell ref="F1:J2"/>
    <mergeCell ref="F3:J3"/>
    <mergeCell ref="AJ13:AK13"/>
    <mergeCell ref="X48:Y48"/>
    <mergeCell ref="AA48:AB48"/>
    <mergeCell ref="AD48:AE48"/>
    <mergeCell ref="AG48:AH48"/>
    <mergeCell ref="AA35:AB35"/>
    <mergeCell ref="X37:Y37"/>
    <mergeCell ref="AA37:AB37"/>
    <mergeCell ref="AD37:AE37"/>
    <mergeCell ref="AG37:AH37"/>
    <mergeCell ref="AA46:AB46"/>
    <mergeCell ref="X13:Y13"/>
    <mergeCell ref="AA13:AB13"/>
    <mergeCell ref="AD13:AE13"/>
    <mergeCell ref="AG13:AH13"/>
    <mergeCell ref="X24:Y24"/>
    <mergeCell ref="AJ48:AK48"/>
    <mergeCell ref="AM48:AN48"/>
    <mergeCell ref="AP48:AQ48"/>
    <mergeCell ref="AS48:AT48"/>
    <mergeCell ref="AM13:AN13"/>
    <mergeCell ref="AP13:AQ13"/>
    <mergeCell ref="AS13:AT13"/>
    <mergeCell ref="AJ24:AK24"/>
    <mergeCell ref="AM24:AN24"/>
    <mergeCell ref="AP24:AQ24"/>
    <mergeCell ref="AS24:AT24"/>
    <mergeCell ref="AM35:AN35"/>
    <mergeCell ref="AJ37:AK37"/>
    <mergeCell ref="AM37:AN37"/>
    <mergeCell ref="AP37:AQ37"/>
    <mergeCell ref="AS37:AT37"/>
    <mergeCell ref="AM46:AN46"/>
    <mergeCell ref="BJ1:BP2"/>
    <mergeCell ref="BJ3:BP3"/>
    <mergeCell ref="AJ1:AT1"/>
    <mergeCell ref="AJ3:AK3"/>
    <mergeCell ref="AM3:AN3"/>
    <mergeCell ref="AP3:AQ3"/>
    <mergeCell ref="AS3:AT3"/>
    <mergeCell ref="BD2:BH2"/>
    <mergeCell ref="BD1:BH1"/>
    <mergeCell ref="AV1:BB2"/>
    <mergeCell ref="AV3:BB3"/>
    <mergeCell ref="BA5:BB5"/>
    <mergeCell ref="AY5:AZ5"/>
    <mergeCell ref="AW5:AX5"/>
    <mergeCell ref="AV5:AV6"/>
  </mergeCells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9" tint="-0.249977111117893"/>
  </sheetPr>
  <dimension ref="C22:D33"/>
  <sheetViews>
    <sheetView topLeftCell="A18" workbookViewId="0">
      <selection activeCell="D35" sqref="D35"/>
    </sheetView>
  </sheetViews>
  <sheetFormatPr baseColWidth="10" defaultRowHeight="15" x14ac:dyDescent="0.25"/>
  <cols>
    <col min="4" max="4" width="46.625" customWidth="1"/>
  </cols>
  <sheetData>
    <row r="22" spans="3:4" x14ac:dyDescent="0.25">
      <c r="D22" s="365" t="s">
        <v>785</v>
      </c>
    </row>
    <row r="23" spans="3:4" x14ac:dyDescent="0.25">
      <c r="C23" s="364"/>
    </row>
    <row r="24" spans="3:4" x14ac:dyDescent="0.25">
      <c r="D24" t="s">
        <v>786</v>
      </c>
    </row>
    <row r="25" spans="3:4" x14ac:dyDescent="0.25">
      <c r="D25" t="s">
        <v>790</v>
      </c>
    </row>
    <row r="26" spans="3:4" s="291" customFormat="1" x14ac:dyDescent="0.25">
      <c r="D26" s="291" t="s">
        <v>802</v>
      </c>
    </row>
    <row r="27" spans="3:4" x14ac:dyDescent="0.25">
      <c r="D27" t="s">
        <v>803</v>
      </c>
    </row>
    <row r="28" spans="3:4" x14ac:dyDescent="0.25">
      <c r="D28" t="s">
        <v>787</v>
      </c>
    </row>
    <row r="29" spans="3:4" x14ac:dyDescent="0.25">
      <c r="D29" t="s">
        <v>788</v>
      </c>
    </row>
    <row r="30" spans="3:4" x14ac:dyDescent="0.25">
      <c r="D30" t="s">
        <v>791</v>
      </c>
    </row>
    <row r="31" spans="3:4" x14ac:dyDescent="0.25">
      <c r="D31" t="s">
        <v>789</v>
      </c>
    </row>
    <row r="32" spans="3:4" x14ac:dyDescent="0.25">
      <c r="D32" t="s">
        <v>792</v>
      </c>
    </row>
    <row r="33" spans="4:4" x14ac:dyDescent="0.25">
      <c r="D33" t="s">
        <v>793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9" tint="-0.249977111117893"/>
  </sheetPr>
  <dimension ref="B1:G21"/>
  <sheetViews>
    <sheetView tabSelected="1" topLeftCell="A3" workbookViewId="0">
      <selection activeCell="C15" sqref="C15"/>
    </sheetView>
  </sheetViews>
  <sheetFormatPr baseColWidth="10" defaultColWidth="11.375" defaultRowHeight="15" x14ac:dyDescent="0.25"/>
  <cols>
    <col min="2" max="2" width="58.25" style="6" bestFit="1" customWidth="1"/>
    <col min="3" max="7" width="11.625" style="6"/>
  </cols>
  <sheetData>
    <row r="1" spans="2:7" x14ac:dyDescent="0.25">
      <c r="B1" s="14"/>
      <c r="C1" s="14"/>
      <c r="D1" s="14"/>
      <c r="E1" s="14"/>
      <c r="F1" s="14"/>
      <c r="G1" s="14"/>
    </row>
    <row r="2" spans="2:7" s="7" customFormat="1" ht="31.5" x14ac:dyDescent="0.25">
      <c r="B2" s="16" t="s">
        <v>3</v>
      </c>
      <c r="C2" s="15"/>
      <c r="D2" s="15"/>
      <c r="E2" s="15"/>
      <c r="F2" s="15"/>
      <c r="G2" s="15"/>
    </row>
    <row r="3" spans="2:7" s="7" customFormat="1" x14ac:dyDescent="0.25">
      <c r="B3" s="8"/>
      <c r="C3" s="8"/>
      <c r="D3" s="8"/>
      <c r="E3" s="8"/>
      <c r="F3" s="8"/>
      <c r="G3" s="8"/>
    </row>
    <row r="4" spans="2:7" s="7" customFormat="1" ht="18.75" x14ac:dyDescent="0.25">
      <c r="B4" s="290" t="s">
        <v>4</v>
      </c>
      <c r="C4" s="290" t="s">
        <v>5</v>
      </c>
      <c r="D4" s="290" t="s">
        <v>794</v>
      </c>
      <c r="E4" s="12"/>
      <c r="F4" s="12"/>
      <c r="G4" s="12"/>
    </row>
    <row r="5" spans="2:7" s="7" customFormat="1" x14ac:dyDescent="0.25">
      <c r="B5" s="17"/>
      <c r="C5" s="17"/>
      <c r="D5" s="366"/>
      <c r="E5" s="8"/>
      <c r="F5" s="8"/>
      <c r="G5" s="8"/>
    </row>
    <row r="6" spans="2:7" s="7" customFormat="1" ht="18.75" x14ac:dyDescent="0.25">
      <c r="B6" s="18" t="s">
        <v>6</v>
      </c>
      <c r="C6" s="19">
        <v>4</v>
      </c>
      <c r="D6" s="367" t="s">
        <v>795</v>
      </c>
      <c r="E6" s="13"/>
      <c r="F6" s="13"/>
      <c r="G6" s="12"/>
    </row>
    <row r="7" spans="2:7" s="7" customFormat="1" ht="18.75" x14ac:dyDescent="0.25">
      <c r="B7" s="18" t="s">
        <v>7</v>
      </c>
      <c r="C7" s="19">
        <v>5</v>
      </c>
      <c r="D7" s="367" t="s">
        <v>795</v>
      </c>
      <c r="E7" s="13"/>
      <c r="F7" s="13"/>
      <c r="G7" s="12"/>
    </row>
    <row r="8" spans="2:7" s="7" customFormat="1" ht="18.75" x14ac:dyDescent="0.25">
      <c r="B8" s="18" t="s">
        <v>8</v>
      </c>
      <c r="C8" s="19">
        <v>6</v>
      </c>
      <c r="D8" s="367" t="s">
        <v>795</v>
      </c>
      <c r="E8" s="13"/>
      <c r="F8" s="13"/>
      <c r="G8" s="12"/>
    </row>
    <row r="9" spans="2:7" s="7" customFormat="1" ht="18.75" x14ac:dyDescent="0.25">
      <c r="B9" s="18" t="s">
        <v>9</v>
      </c>
      <c r="C9" s="19">
        <v>7</v>
      </c>
      <c r="D9" s="367" t="s">
        <v>797</v>
      </c>
      <c r="E9" s="13"/>
      <c r="F9" s="13"/>
      <c r="G9" s="12"/>
    </row>
    <row r="10" spans="2:7" s="7" customFormat="1" ht="18.75" x14ac:dyDescent="0.25">
      <c r="B10" s="18" t="s">
        <v>10</v>
      </c>
      <c r="C10" s="19">
        <v>8</v>
      </c>
      <c r="D10" s="367" t="s">
        <v>797</v>
      </c>
      <c r="E10" s="13"/>
      <c r="F10" s="13"/>
      <c r="G10" s="12"/>
    </row>
    <row r="11" spans="2:7" s="7" customFormat="1" ht="18.75" x14ac:dyDescent="0.25">
      <c r="B11" s="18" t="s">
        <v>11</v>
      </c>
      <c r="C11" s="19">
        <v>9</v>
      </c>
      <c r="D11" s="367" t="s">
        <v>797</v>
      </c>
      <c r="E11" s="13"/>
      <c r="F11" s="13"/>
      <c r="G11" s="12"/>
    </row>
    <row r="12" spans="2:7" s="7" customFormat="1" ht="18.75" x14ac:dyDescent="0.25">
      <c r="B12" s="18" t="s">
        <v>12</v>
      </c>
      <c r="C12" s="19">
        <v>10</v>
      </c>
      <c r="D12" s="367" t="s">
        <v>796</v>
      </c>
      <c r="E12" s="13"/>
      <c r="F12" s="13"/>
      <c r="G12" s="12"/>
    </row>
    <row r="13" spans="2:7" s="7" customFormat="1" ht="18.75" x14ac:dyDescent="0.25">
      <c r="B13" s="18" t="s">
        <v>13</v>
      </c>
      <c r="C13" s="19">
        <v>11</v>
      </c>
      <c r="D13" s="367" t="s">
        <v>796</v>
      </c>
      <c r="E13" s="13"/>
      <c r="F13" s="13"/>
      <c r="G13" s="12"/>
    </row>
    <row r="14" spans="2:7" s="7" customFormat="1" ht="18.75" x14ac:dyDescent="0.25">
      <c r="B14" s="18" t="s">
        <v>14</v>
      </c>
      <c r="C14" s="289">
        <v>12</v>
      </c>
      <c r="D14" s="367" t="s">
        <v>796</v>
      </c>
      <c r="E14" s="13"/>
      <c r="F14" s="13"/>
      <c r="G14" s="12"/>
    </row>
    <row r="15" spans="2:7" s="7" customFormat="1" ht="18.75" x14ac:dyDescent="0.25">
      <c r="B15" s="295" t="s">
        <v>15</v>
      </c>
      <c r="C15" s="296">
        <v>13</v>
      </c>
      <c r="D15" s="368" t="s">
        <v>796</v>
      </c>
      <c r="E15" s="294"/>
      <c r="F15" s="294"/>
      <c r="G15" s="9">
        <v>12</v>
      </c>
    </row>
    <row r="19" spans="2:2" x14ac:dyDescent="0.25">
      <c r="B19" s="369" t="s">
        <v>798</v>
      </c>
    </row>
    <row r="20" spans="2:2" x14ac:dyDescent="0.25">
      <c r="B20" s="369" t="s">
        <v>799</v>
      </c>
    </row>
    <row r="21" spans="2:2" x14ac:dyDescent="0.25">
      <c r="B21" s="369" t="s">
        <v>800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9" tint="-0.249977111117893"/>
  </sheetPr>
  <dimension ref="A1:AS47"/>
  <sheetViews>
    <sheetView zoomScaleNormal="100" workbookViewId="0">
      <selection sqref="A1:H1"/>
    </sheetView>
  </sheetViews>
  <sheetFormatPr baseColWidth="10" defaultColWidth="11.375" defaultRowHeight="15" x14ac:dyDescent="0.25"/>
  <cols>
    <col min="10" max="10" width="7.75" customWidth="1"/>
    <col min="11" max="11" width="39.25" customWidth="1"/>
    <col min="12" max="12" width="16.125" customWidth="1"/>
    <col min="13" max="13" width="23" customWidth="1"/>
    <col min="14" max="14" width="17.875" customWidth="1"/>
    <col min="16" max="16" width="7.875" customWidth="1"/>
    <col min="17" max="17" width="40" customWidth="1"/>
    <col min="18" max="20" width="17.875" customWidth="1"/>
    <col min="22" max="23" width="17.875" customWidth="1"/>
    <col min="25" max="26" width="17.875" customWidth="1"/>
    <col min="28" max="29" width="17.875" customWidth="1"/>
    <col min="31" max="32" width="17.875" customWidth="1"/>
    <col min="34" max="34" width="52.875" customWidth="1"/>
    <col min="35" max="35" width="18.125" customWidth="1"/>
    <col min="36" max="38" width="17.875" customWidth="1"/>
    <col min="39" max="39" width="52.875" customWidth="1"/>
    <col min="40" max="43" width="17.875" customWidth="1"/>
  </cols>
  <sheetData>
    <row r="1" spans="1:45" ht="21" customHeight="1" x14ac:dyDescent="0.35">
      <c r="A1" s="306" t="s">
        <v>16</v>
      </c>
      <c r="B1" s="306"/>
      <c r="C1" s="306"/>
      <c r="D1" s="306"/>
      <c r="E1" s="306"/>
      <c r="F1" s="306"/>
      <c r="G1" s="306"/>
      <c r="H1" s="306"/>
      <c r="I1" s="47"/>
      <c r="J1" s="302" t="s">
        <v>17</v>
      </c>
      <c r="K1" s="302"/>
      <c r="L1" s="302"/>
      <c r="M1" s="302"/>
      <c r="N1" s="302"/>
      <c r="O1" s="47"/>
      <c r="P1" s="302" t="s">
        <v>17</v>
      </c>
      <c r="Q1" s="302"/>
      <c r="R1" s="302"/>
      <c r="S1" s="302"/>
      <c r="T1" s="302"/>
      <c r="U1" s="47"/>
      <c r="V1" s="302" t="s">
        <v>17</v>
      </c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47"/>
      <c r="AH1" s="310" t="s">
        <v>16</v>
      </c>
      <c r="AI1" s="310"/>
      <c r="AJ1" s="310"/>
      <c r="AK1" s="310"/>
      <c r="AL1" s="310"/>
      <c r="AM1" s="310"/>
      <c r="AN1" s="310"/>
      <c r="AO1" s="310"/>
      <c r="AP1" s="310"/>
      <c r="AQ1" s="310"/>
      <c r="AR1" s="47"/>
      <c r="AS1" s="47"/>
    </row>
    <row r="2" spans="1:45" ht="36" customHeight="1" x14ac:dyDescent="0.35">
      <c r="A2" s="306" t="s">
        <v>18</v>
      </c>
      <c r="B2" s="306"/>
      <c r="C2" s="306"/>
      <c r="D2" s="306"/>
      <c r="E2" s="306"/>
      <c r="F2" s="306"/>
      <c r="G2" s="306"/>
      <c r="H2" s="306"/>
      <c r="I2" s="47"/>
      <c r="J2" s="303" t="s">
        <v>19</v>
      </c>
      <c r="K2" s="303"/>
      <c r="L2" s="303"/>
      <c r="M2" s="303"/>
      <c r="N2" s="303"/>
      <c r="O2" s="47"/>
      <c r="P2" s="303" t="s">
        <v>19</v>
      </c>
      <c r="Q2" s="303"/>
      <c r="R2" s="303"/>
      <c r="S2" s="303"/>
      <c r="T2" s="303"/>
      <c r="U2" s="47"/>
      <c r="V2" s="308" t="s">
        <v>20</v>
      </c>
      <c r="W2" s="308"/>
      <c r="X2" s="308"/>
      <c r="Y2" s="308"/>
      <c r="Z2" s="308"/>
      <c r="AA2" s="308"/>
      <c r="AB2" s="308"/>
      <c r="AC2" s="308"/>
      <c r="AD2" s="308"/>
      <c r="AE2" s="308"/>
      <c r="AF2" s="308"/>
      <c r="AG2" s="47"/>
      <c r="AH2" s="303" t="s">
        <v>21</v>
      </c>
      <c r="AI2" s="311"/>
      <c r="AJ2" s="311"/>
      <c r="AK2" s="311"/>
      <c r="AL2" s="311"/>
      <c r="AM2" s="311"/>
      <c r="AN2" s="311"/>
      <c r="AO2" s="311"/>
      <c r="AP2" s="311"/>
      <c r="AQ2" s="311"/>
      <c r="AR2" s="47"/>
      <c r="AS2" s="47"/>
    </row>
    <row r="3" spans="1:45" ht="17.25" x14ac:dyDescent="0.3">
      <c r="A3" s="20"/>
      <c r="B3" s="20"/>
      <c r="C3" s="20"/>
      <c r="D3" s="20"/>
      <c r="E3" s="20"/>
      <c r="F3" s="20"/>
      <c r="G3" s="20"/>
      <c r="H3" s="20"/>
      <c r="I3" s="47"/>
      <c r="J3" s="62" t="s">
        <v>22</v>
      </c>
      <c r="K3" s="62" t="s">
        <v>23</v>
      </c>
      <c r="L3" s="63" t="s">
        <v>24</v>
      </c>
      <c r="M3" s="63" t="s">
        <v>25</v>
      </c>
      <c r="N3" s="63" t="s">
        <v>26</v>
      </c>
      <c r="O3" s="47"/>
      <c r="P3" s="62" t="s">
        <v>22</v>
      </c>
      <c r="Q3" s="62" t="s">
        <v>23</v>
      </c>
      <c r="R3" s="63" t="s">
        <v>24</v>
      </c>
      <c r="S3" s="63" t="s">
        <v>25</v>
      </c>
      <c r="T3" s="63" t="s">
        <v>26</v>
      </c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64" t="s">
        <v>27</v>
      </c>
      <c r="AI3" s="65">
        <v>-1</v>
      </c>
      <c r="AJ3" s="66">
        <v>-2</v>
      </c>
      <c r="AK3" s="66">
        <v>-3</v>
      </c>
      <c r="AL3" s="66">
        <v>-4</v>
      </c>
      <c r="AM3" s="64" t="s">
        <v>27</v>
      </c>
      <c r="AN3" s="66">
        <v>-1</v>
      </c>
      <c r="AO3" s="66">
        <v>-2</v>
      </c>
      <c r="AP3" s="66">
        <v>-3</v>
      </c>
      <c r="AQ3" s="66">
        <v>-4</v>
      </c>
      <c r="AR3" s="47"/>
      <c r="AS3" s="47"/>
    </row>
    <row r="4" spans="1:45" ht="17.25" x14ac:dyDescent="0.3">
      <c r="A4" s="305" t="s">
        <v>28</v>
      </c>
      <c r="B4" s="305"/>
      <c r="C4" s="305"/>
      <c r="D4" s="305"/>
      <c r="E4" s="305"/>
      <c r="F4" s="305"/>
      <c r="G4" s="305"/>
      <c r="H4" s="305"/>
      <c r="I4" s="47"/>
      <c r="J4" s="43"/>
      <c r="K4" s="67" t="s">
        <v>29</v>
      </c>
      <c r="L4" s="44"/>
      <c r="M4" s="44"/>
      <c r="N4" s="44"/>
      <c r="O4" s="47"/>
      <c r="P4" s="43"/>
      <c r="Q4" s="67" t="s">
        <v>30</v>
      </c>
      <c r="R4" s="44"/>
      <c r="S4" s="44"/>
      <c r="T4" s="44"/>
      <c r="U4" s="47"/>
      <c r="V4" s="307" t="s">
        <v>31</v>
      </c>
      <c r="W4" s="307"/>
      <c r="X4" s="47"/>
      <c r="Y4" s="307" t="s">
        <v>32</v>
      </c>
      <c r="Z4" s="307"/>
      <c r="AA4" s="54"/>
      <c r="AB4" s="307" t="s">
        <v>33</v>
      </c>
      <c r="AC4" s="307"/>
      <c r="AD4" s="54"/>
      <c r="AE4" s="307" t="s">
        <v>34</v>
      </c>
      <c r="AF4" s="307"/>
      <c r="AG4" s="47"/>
      <c r="AH4" s="68" t="s">
        <v>35</v>
      </c>
      <c r="AI4" s="69"/>
      <c r="AJ4" s="69"/>
      <c r="AK4" s="69"/>
      <c r="AL4" s="69"/>
      <c r="AM4" s="70" t="s">
        <v>36</v>
      </c>
      <c r="AN4" s="69"/>
      <c r="AO4" s="71"/>
      <c r="AP4" s="69"/>
      <c r="AQ4" s="71"/>
      <c r="AR4" s="47"/>
      <c r="AS4" s="47"/>
    </row>
    <row r="5" spans="1:45" ht="15.75" customHeight="1" x14ac:dyDescent="0.3">
      <c r="A5" s="304" t="s">
        <v>37</v>
      </c>
      <c r="B5" s="304"/>
      <c r="C5" s="304"/>
      <c r="D5" s="304"/>
      <c r="E5" s="304"/>
      <c r="F5" s="304"/>
      <c r="G5" s="304"/>
      <c r="H5" s="304"/>
      <c r="I5" s="47"/>
      <c r="J5" s="43"/>
      <c r="K5" s="43" t="s">
        <v>31</v>
      </c>
      <c r="L5" s="44"/>
      <c r="M5" s="44">
        <v>500000</v>
      </c>
      <c r="N5" s="44"/>
      <c r="O5" s="47"/>
      <c r="P5" s="43"/>
      <c r="Q5" s="43" t="s">
        <v>38</v>
      </c>
      <c r="R5" s="44"/>
      <c r="S5" s="44">
        <v>500</v>
      </c>
      <c r="T5" s="44"/>
      <c r="U5" s="47"/>
      <c r="V5" s="72">
        <v>500000</v>
      </c>
      <c r="W5" s="73"/>
      <c r="X5" s="47"/>
      <c r="Y5" s="74"/>
      <c r="Z5" s="75">
        <v>500000</v>
      </c>
      <c r="AA5" s="54"/>
      <c r="AB5" s="74">
        <v>100000</v>
      </c>
      <c r="AC5" s="75">
        <v>60000</v>
      </c>
      <c r="AD5" s="54"/>
      <c r="AE5" s="74"/>
      <c r="AF5" s="75">
        <v>86206.9</v>
      </c>
      <c r="AG5" s="100"/>
      <c r="AH5" s="76" t="s">
        <v>39</v>
      </c>
      <c r="AI5" s="77"/>
      <c r="AJ5" s="77"/>
      <c r="AK5" s="77"/>
      <c r="AL5" s="101"/>
      <c r="AM5" s="78" t="s">
        <v>40</v>
      </c>
      <c r="AN5" s="77"/>
      <c r="AO5" s="79"/>
      <c r="AP5" s="77"/>
      <c r="AQ5" s="79"/>
      <c r="AR5" s="47"/>
      <c r="AS5" s="47"/>
    </row>
    <row r="6" spans="1:45" ht="15.75" customHeight="1" x14ac:dyDescent="0.3">
      <c r="A6" s="304"/>
      <c r="B6" s="304"/>
      <c r="C6" s="304"/>
      <c r="D6" s="304"/>
      <c r="E6" s="304"/>
      <c r="F6" s="304"/>
      <c r="G6" s="304"/>
      <c r="H6" s="304"/>
      <c r="I6" s="47"/>
      <c r="J6" s="43"/>
      <c r="K6" s="67" t="s">
        <v>41</v>
      </c>
      <c r="L6" s="44"/>
      <c r="M6" s="44"/>
      <c r="N6" s="44">
        <v>500000</v>
      </c>
      <c r="O6" s="47"/>
      <c r="P6" s="43"/>
      <c r="Q6" s="67" t="s">
        <v>42</v>
      </c>
      <c r="R6" s="44"/>
      <c r="S6" s="44"/>
      <c r="T6" s="44">
        <v>500</v>
      </c>
      <c r="U6" s="47"/>
      <c r="V6" s="72"/>
      <c r="W6" s="80"/>
      <c r="X6" s="47"/>
      <c r="Y6" s="74"/>
      <c r="Z6" s="81"/>
      <c r="AA6" s="54"/>
      <c r="AB6" s="74"/>
      <c r="AC6" s="81"/>
      <c r="AD6" s="54"/>
      <c r="AE6" s="74"/>
      <c r="AF6" s="81"/>
      <c r="AG6" s="47"/>
      <c r="AH6" s="82" t="s">
        <v>43</v>
      </c>
      <c r="AI6" s="77"/>
      <c r="AJ6" s="77">
        <f>SUM(Y24)</f>
        <v>54000</v>
      </c>
      <c r="AK6" s="77"/>
      <c r="AL6" s="101"/>
      <c r="AM6" s="83" t="s">
        <v>44</v>
      </c>
      <c r="AN6" s="77">
        <v>13793.1</v>
      </c>
      <c r="AO6" s="79"/>
      <c r="AP6" s="77"/>
      <c r="AQ6" s="79"/>
      <c r="AR6" s="47"/>
      <c r="AS6" s="47"/>
    </row>
    <row r="7" spans="1:45" ht="17.25" x14ac:dyDescent="0.3">
      <c r="A7" s="305" t="s">
        <v>45</v>
      </c>
      <c r="B7" s="305"/>
      <c r="C7" s="305"/>
      <c r="D7" s="305"/>
      <c r="E7" s="305"/>
      <c r="F7" s="305"/>
      <c r="G7" s="305"/>
      <c r="H7" s="305"/>
      <c r="I7" s="47"/>
      <c r="J7" s="43"/>
      <c r="K7" s="67" t="s">
        <v>46</v>
      </c>
      <c r="L7" s="44"/>
      <c r="M7" s="44"/>
      <c r="N7" s="44"/>
      <c r="O7" s="47"/>
      <c r="P7" s="43"/>
      <c r="Q7" s="43" t="s">
        <v>47</v>
      </c>
      <c r="R7" s="44"/>
      <c r="S7" s="44"/>
      <c r="T7" s="44"/>
      <c r="U7" s="47"/>
      <c r="V7" s="74"/>
      <c r="W7" s="81"/>
      <c r="X7" s="47"/>
      <c r="Y7" s="74"/>
      <c r="Z7" s="81"/>
      <c r="AA7" s="54"/>
      <c r="AB7" s="74"/>
      <c r="AC7" s="81"/>
      <c r="AD7" s="54"/>
      <c r="AE7" s="74"/>
      <c r="AF7" s="81"/>
      <c r="AG7" s="47"/>
      <c r="AH7" s="82" t="s">
        <v>48</v>
      </c>
      <c r="AI7" s="77"/>
      <c r="AJ7" s="77">
        <f>SUM(AB13)</f>
        <v>40000</v>
      </c>
      <c r="AK7" s="77"/>
      <c r="AL7" s="101"/>
      <c r="AM7" s="84" t="s">
        <v>49</v>
      </c>
      <c r="AN7" s="77"/>
      <c r="AO7" s="85">
        <f>SUM(AN6)</f>
        <v>13793.1</v>
      </c>
      <c r="AP7" s="77"/>
      <c r="AQ7" s="79"/>
      <c r="AR7" s="47"/>
      <c r="AS7" s="47"/>
    </row>
    <row r="8" spans="1:45" ht="17.25" customHeight="1" x14ac:dyDescent="0.3">
      <c r="A8" s="304" t="s">
        <v>50</v>
      </c>
      <c r="B8" s="304"/>
      <c r="C8" s="304"/>
      <c r="D8" s="304"/>
      <c r="E8" s="304"/>
      <c r="F8" s="304"/>
      <c r="G8" s="304"/>
      <c r="H8" s="304"/>
      <c r="I8" s="47"/>
      <c r="J8" s="43"/>
      <c r="K8" s="43" t="s">
        <v>48</v>
      </c>
      <c r="L8" s="44"/>
      <c r="M8" s="44">
        <f>SUM(N9:N10)</f>
        <v>100000</v>
      </c>
      <c r="N8" s="44"/>
      <c r="O8" s="47"/>
      <c r="P8" s="43"/>
      <c r="Q8" s="67" t="s">
        <v>51</v>
      </c>
      <c r="R8" s="44"/>
      <c r="S8" s="44"/>
      <c r="T8" s="44"/>
      <c r="U8" s="47"/>
      <c r="V8" s="74"/>
      <c r="W8" s="81"/>
      <c r="X8" s="47"/>
      <c r="Y8" s="74"/>
      <c r="Z8" s="81"/>
      <c r="AA8" s="54"/>
      <c r="AB8" s="74"/>
      <c r="AC8" s="81"/>
      <c r="AD8" s="54"/>
      <c r="AE8" s="74"/>
      <c r="AF8" s="81"/>
      <c r="AG8" s="47"/>
      <c r="AH8" s="86" t="s">
        <v>31</v>
      </c>
      <c r="AI8" s="87"/>
      <c r="AJ8" s="88">
        <f>SUM(V13)</f>
        <v>500000</v>
      </c>
      <c r="AK8" s="87"/>
      <c r="AL8" s="101"/>
      <c r="AM8" s="84" t="s">
        <v>52</v>
      </c>
      <c r="AN8" s="77"/>
      <c r="AO8" s="79"/>
      <c r="AP8" s="77">
        <f>SUM(AO7)</f>
        <v>13793.1</v>
      </c>
      <c r="AQ8" s="79"/>
      <c r="AR8" s="47"/>
      <c r="AS8" s="47"/>
    </row>
    <row r="9" spans="1:45" ht="15.75" customHeight="1" x14ac:dyDescent="0.3">
      <c r="A9" s="304"/>
      <c r="B9" s="304"/>
      <c r="C9" s="304"/>
      <c r="D9" s="304"/>
      <c r="E9" s="304"/>
      <c r="F9" s="304"/>
      <c r="G9" s="304"/>
      <c r="H9" s="304"/>
      <c r="I9" s="47"/>
      <c r="J9" s="43"/>
      <c r="K9" s="67" t="s">
        <v>34</v>
      </c>
      <c r="L9" s="44"/>
      <c r="M9" s="44"/>
      <c r="N9" s="44">
        <v>86206.9</v>
      </c>
      <c r="O9" s="47"/>
      <c r="P9" s="43"/>
      <c r="Q9" s="43" t="s">
        <v>53</v>
      </c>
      <c r="R9" s="44"/>
      <c r="S9" s="44">
        <v>30000</v>
      </c>
      <c r="T9" s="44"/>
      <c r="U9" s="47"/>
      <c r="V9" s="74"/>
      <c r="W9" s="81"/>
      <c r="X9" s="47"/>
      <c r="Y9" s="74"/>
      <c r="Z9" s="81"/>
      <c r="AA9" s="54"/>
      <c r="AB9" s="74"/>
      <c r="AC9" s="81"/>
      <c r="AD9" s="54"/>
      <c r="AE9" s="74"/>
      <c r="AF9" s="81"/>
      <c r="AG9" s="47"/>
      <c r="AH9" s="245" t="s">
        <v>54</v>
      </c>
      <c r="AI9" s="77"/>
      <c r="AJ9" s="77"/>
      <c r="AK9" s="85">
        <f>SUM(AJ6:AJ9)</f>
        <v>594000</v>
      </c>
      <c r="AL9" s="101"/>
      <c r="AM9" s="84" t="s">
        <v>55</v>
      </c>
      <c r="AN9" s="77"/>
      <c r="AO9" s="79"/>
      <c r="AP9" s="77"/>
      <c r="AQ9" s="79"/>
      <c r="AR9" s="47"/>
      <c r="AS9" s="47"/>
    </row>
    <row r="10" spans="1:45" ht="17.25" x14ac:dyDescent="0.3">
      <c r="A10" s="304" t="s">
        <v>56</v>
      </c>
      <c r="B10" s="304"/>
      <c r="C10" s="304"/>
      <c r="D10" s="304"/>
      <c r="E10" s="304"/>
      <c r="F10" s="304"/>
      <c r="G10" s="304"/>
      <c r="H10" s="304"/>
      <c r="I10" s="47"/>
      <c r="J10" s="43"/>
      <c r="K10" s="43" t="s">
        <v>57</v>
      </c>
      <c r="L10" s="44"/>
      <c r="M10" s="44"/>
      <c r="N10" s="44">
        <v>13793.1</v>
      </c>
      <c r="O10" s="47"/>
      <c r="P10" s="43"/>
      <c r="Q10" s="67" t="s">
        <v>58</v>
      </c>
      <c r="R10" s="44"/>
      <c r="S10" s="44"/>
      <c r="T10" s="44">
        <v>30000</v>
      </c>
      <c r="U10" s="47"/>
      <c r="V10" s="74"/>
      <c r="W10" s="81"/>
      <c r="X10" s="47"/>
      <c r="Y10" s="74"/>
      <c r="Z10" s="81"/>
      <c r="AA10" s="54"/>
      <c r="AB10" s="74"/>
      <c r="AC10" s="81"/>
      <c r="AD10" s="54"/>
      <c r="AE10" s="74"/>
      <c r="AF10" s="81"/>
      <c r="AG10" s="47"/>
      <c r="AH10" s="82"/>
      <c r="AI10" s="77"/>
      <c r="AJ10" s="77"/>
      <c r="AK10" s="77"/>
      <c r="AL10" s="101"/>
      <c r="AM10" s="83" t="s">
        <v>32</v>
      </c>
      <c r="AN10" s="77"/>
      <c r="AO10" s="79">
        <v>500000</v>
      </c>
      <c r="AP10" s="77"/>
      <c r="AQ10" s="79"/>
      <c r="AR10" s="47"/>
      <c r="AS10" s="47"/>
    </row>
    <row r="11" spans="1:45" ht="17.25" x14ac:dyDescent="0.3">
      <c r="A11" s="304" t="s">
        <v>59</v>
      </c>
      <c r="B11" s="304"/>
      <c r="C11" s="304"/>
      <c r="D11" s="304"/>
      <c r="E11" s="304"/>
      <c r="F11" s="304"/>
      <c r="G11" s="304"/>
      <c r="H11" s="304"/>
      <c r="I11" s="47"/>
      <c r="J11" s="43"/>
      <c r="K11" s="67" t="s">
        <v>60</v>
      </c>
      <c r="L11" s="44"/>
      <c r="M11" s="44"/>
      <c r="N11" s="44"/>
      <c r="O11" s="47"/>
      <c r="P11" s="43"/>
      <c r="Q11" s="43" t="s">
        <v>61</v>
      </c>
      <c r="R11" s="44"/>
      <c r="S11" s="44"/>
      <c r="T11" s="44"/>
      <c r="U11" s="47"/>
      <c r="V11" s="74"/>
      <c r="W11" s="81"/>
      <c r="X11" s="47"/>
      <c r="Y11" s="74"/>
      <c r="Z11" s="81"/>
      <c r="AA11" s="54"/>
      <c r="AB11" s="74"/>
      <c r="AC11" s="81"/>
      <c r="AD11" s="54"/>
      <c r="AE11" s="74"/>
      <c r="AF11" s="81"/>
      <c r="AG11" s="47"/>
      <c r="AH11" s="86"/>
      <c r="AI11" s="87"/>
      <c r="AJ11" s="87"/>
      <c r="AK11" s="87"/>
      <c r="AL11" s="87"/>
      <c r="AM11" s="89" t="s">
        <v>62</v>
      </c>
      <c r="AN11" s="90"/>
      <c r="AO11" s="88">
        <v>80206.899999999994</v>
      </c>
      <c r="AP11" s="90"/>
      <c r="AQ11" s="91"/>
      <c r="AR11" s="47"/>
      <c r="AS11" s="47"/>
    </row>
    <row r="12" spans="1:45" ht="17.25" x14ac:dyDescent="0.3">
      <c r="A12" s="304" t="s">
        <v>63</v>
      </c>
      <c r="B12" s="304"/>
      <c r="C12" s="304"/>
      <c r="D12" s="304"/>
      <c r="E12" s="304"/>
      <c r="F12" s="304"/>
      <c r="G12" s="304"/>
      <c r="H12" s="304"/>
      <c r="I12" s="47"/>
      <c r="J12" s="43"/>
      <c r="K12" s="43" t="s">
        <v>43</v>
      </c>
      <c r="L12" s="44"/>
      <c r="M12" s="44">
        <v>60000</v>
      </c>
      <c r="N12" s="44"/>
      <c r="O12" s="47"/>
      <c r="P12" s="43"/>
      <c r="Q12" s="67" t="s">
        <v>64</v>
      </c>
      <c r="R12" s="44"/>
      <c r="S12" s="44"/>
      <c r="T12" s="44"/>
      <c r="U12" s="47"/>
      <c r="V12" s="92">
        <f>SUM(V5:V11)</f>
        <v>500000</v>
      </c>
      <c r="W12" s="93"/>
      <c r="X12" s="47"/>
      <c r="Y12" s="92"/>
      <c r="Z12" s="93">
        <f>SUM(Z5:Z11)</f>
        <v>500000</v>
      </c>
      <c r="AA12" s="54"/>
      <c r="AB12" s="92">
        <f>SUM(AB5:AB11)</f>
        <v>100000</v>
      </c>
      <c r="AC12" s="93">
        <f>SUM(AC5:AC11)</f>
        <v>60000</v>
      </c>
      <c r="AD12" s="54"/>
      <c r="AE12" s="92">
        <v>86206.9</v>
      </c>
      <c r="AF12" s="93">
        <f>SUM(AF5:AF11)</f>
        <v>86206.9</v>
      </c>
      <c r="AG12" s="47"/>
      <c r="AH12" s="86"/>
      <c r="AI12" s="87"/>
      <c r="AJ12" s="87"/>
      <c r="AK12" s="87"/>
      <c r="AL12" s="87"/>
      <c r="AM12" s="102" t="s">
        <v>65</v>
      </c>
      <c r="AN12" s="90"/>
      <c r="AO12" s="91"/>
      <c r="AP12" s="88">
        <f>SUM(AO10:AO11)</f>
        <v>580206.9</v>
      </c>
      <c r="AQ12" s="91"/>
      <c r="AR12" s="47"/>
      <c r="AS12" s="47"/>
    </row>
    <row r="13" spans="1:45" ht="18" thickBot="1" x14ac:dyDescent="0.35">
      <c r="A13" s="304" t="s">
        <v>66</v>
      </c>
      <c r="B13" s="304"/>
      <c r="C13" s="304"/>
      <c r="D13" s="304"/>
      <c r="E13" s="304"/>
      <c r="F13" s="304"/>
      <c r="G13" s="304"/>
      <c r="H13" s="304"/>
      <c r="I13" s="47"/>
      <c r="J13" s="43"/>
      <c r="K13" s="43" t="s">
        <v>33</v>
      </c>
      <c r="L13" s="44"/>
      <c r="M13" s="44"/>
      <c r="N13" s="44">
        <v>60000</v>
      </c>
      <c r="O13" s="47"/>
      <c r="P13" s="43"/>
      <c r="Q13" s="43" t="s">
        <v>67</v>
      </c>
      <c r="R13" s="44"/>
      <c r="S13" s="44">
        <v>20000</v>
      </c>
      <c r="T13" s="44"/>
      <c r="U13" s="47"/>
      <c r="V13" s="94">
        <f>SUM(V12)</f>
        <v>500000</v>
      </c>
      <c r="W13" s="81"/>
      <c r="X13" s="47"/>
      <c r="Y13" s="74"/>
      <c r="Z13" s="95">
        <f>SUM(Z12)</f>
        <v>500000</v>
      </c>
      <c r="AA13" s="54"/>
      <c r="AB13" s="94">
        <f>AB12-AC12</f>
        <v>40000</v>
      </c>
      <c r="AC13" s="81"/>
      <c r="AD13" s="54"/>
      <c r="AE13" s="309" t="s">
        <v>68</v>
      </c>
      <c r="AF13" s="309"/>
      <c r="AG13" s="47"/>
      <c r="AH13" s="96" t="s">
        <v>69</v>
      </c>
      <c r="AI13" s="87"/>
      <c r="AJ13" s="87"/>
      <c r="AK13" s="87"/>
      <c r="AL13" s="50">
        <f>SUM(AK9)</f>
        <v>594000</v>
      </c>
      <c r="AM13" s="102" t="s">
        <v>70</v>
      </c>
      <c r="AN13" s="90"/>
      <c r="AO13" s="91"/>
      <c r="AP13" s="90"/>
      <c r="AQ13" s="50">
        <f>SUM(AP8:AP12)</f>
        <v>594000</v>
      </c>
      <c r="AR13" s="47"/>
      <c r="AS13" s="47"/>
    </row>
    <row r="14" spans="1:45" ht="18" thickTop="1" x14ac:dyDescent="0.3">
      <c r="A14" s="1"/>
      <c r="B14" s="1"/>
      <c r="C14" s="1"/>
      <c r="D14" s="1"/>
      <c r="E14" s="1"/>
      <c r="F14" s="1"/>
      <c r="G14" s="1"/>
      <c r="H14" s="291"/>
      <c r="I14" s="47"/>
      <c r="J14" s="43"/>
      <c r="K14" s="67" t="s">
        <v>71</v>
      </c>
      <c r="L14" s="44"/>
      <c r="M14" s="44"/>
      <c r="N14" s="44"/>
      <c r="O14" s="47"/>
      <c r="P14" s="43"/>
      <c r="Q14" s="67" t="s">
        <v>17</v>
      </c>
      <c r="R14" s="44"/>
      <c r="S14" s="44"/>
      <c r="T14" s="44">
        <v>20000</v>
      </c>
      <c r="U14" s="47"/>
      <c r="V14" s="47"/>
      <c r="W14" s="47"/>
      <c r="X14" s="47"/>
      <c r="Y14" s="54"/>
      <c r="Z14" s="54"/>
      <c r="AA14" s="54"/>
      <c r="AB14" s="54"/>
      <c r="AC14" s="54"/>
      <c r="AD14" s="54"/>
      <c r="AE14" s="54"/>
      <c r="AF14" s="54"/>
      <c r="AG14" s="47"/>
      <c r="AH14" s="86"/>
      <c r="AI14" s="87"/>
      <c r="AJ14" s="87"/>
      <c r="AK14" s="87"/>
      <c r="AL14" s="87"/>
      <c r="AM14" s="103"/>
      <c r="AN14" s="87"/>
      <c r="AO14" s="103"/>
      <c r="AP14" s="87"/>
      <c r="AQ14" s="103"/>
      <c r="AR14" s="47"/>
      <c r="AS14" s="47"/>
    </row>
    <row r="15" spans="1:45" ht="17.25" x14ac:dyDescent="0.3">
      <c r="A15" s="1"/>
      <c r="B15" s="1"/>
      <c r="C15" s="1"/>
      <c r="D15" s="1"/>
      <c r="E15" s="1"/>
      <c r="F15" s="1"/>
      <c r="G15" s="1"/>
      <c r="H15" s="291"/>
      <c r="I15" s="47"/>
      <c r="J15" s="43"/>
      <c r="K15" s="43" t="s">
        <v>17</v>
      </c>
      <c r="L15" s="44"/>
      <c r="M15" s="44">
        <v>60000</v>
      </c>
      <c r="N15" s="44"/>
      <c r="O15" s="47"/>
      <c r="P15" s="43"/>
      <c r="Q15" s="43" t="s">
        <v>72</v>
      </c>
      <c r="R15" s="44"/>
      <c r="S15" s="44"/>
      <c r="T15" s="44"/>
      <c r="U15" s="47"/>
      <c r="V15" s="307" t="s">
        <v>57</v>
      </c>
      <c r="W15" s="307"/>
      <c r="X15" s="54"/>
      <c r="Y15" s="307" t="s">
        <v>43</v>
      </c>
      <c r="Z15" s="307"/>
      <c r="AA15" s="54"/>
      <c r="AB15" s="307" t="s">
        <v>17</v>
      </c>
      <c r="AC15" s="307"/>
      <c r="AD15" s="54"/>
      <c r="AE15" s="307" t="s">
        <v>67</v>
      </c>
      <c r="AF15" s="307"/>
      <c r="AG15" s="47"/>
      <c r="AH15" s="86"/>
      <c r="AI15" s="87"/>
      <c r="AJ15" s="87"/>
      <c r="AK15" s="87"/>
      <c r="AL15" s="87"/>
      <c r="AM15" s="103"/>
      <c r="AN15" s="87"/>
      <c r="AO15" s="103"/>
      <c r="AP15" s="87"/>
      <c r="AQ15" s="103"/>
      <c r="AR15" s="47"/>
      <c r="AS15" s="47"/>
    </row>
    <row r="16" spans="1:45" ht="17.25" x14ac:dyDescent="0.3">
      <c r="A16" s="1"/>
      <c r="B16" s="1"/>
      <c r="C16" s="1"/>
      <c r="D16" s="1"/>
      <c r="E16" s="1"/>
      <c r="F16" s="1"/>
      <c r="G16" s="1"/>
      <c r="H16" s="291"/>
      <c r="I16" s="47"/>
      <c r="J16" s="43"/>
      <c r="K16" s="67" t="s">
        <v>73</v>
      </c>
      <c r="L16" s="44"/>
      <c r="M16" s="44"/>
      <c r="N16" s="44">
        <v>60000</v>
      </c>
      <c r="O16" s="47"/>
      <c r="P16" s="43"/>
      <c r="Q16" s="67" t="s">
        <v>74</v>
      </c>
      <c r="R16" s="44"/>
      <c r="S16" s="44"/>
      <c r="T16" s="44"/>
      <c r="U16" s="47"/>
      <c r="V16" s="74"/>
      <c r="W16" s="75">
        <v>13793.1</v>
      </c>
      <c r="X16" s="54"/>
      <c r="Y16" s="74">
        <v>60000</v>
      </c>
      <c r="Z16" s="75">
        <v>6000</v>
      </c>
      <c r="AA16" s="54"/>
      <c r="AB16" s="74">
        <v>60000</v>
      </c>
      <c r="AC16" s="75">
        <v>20000</v>
      </c>
      <c r="AD16" s="54"/>
      <c r="AE16" s="74">
        <v>20000</v>
      </c>
      <c r="AF16" s="75">
        <v>60000</v>
      </c>
      <c r="AG16" s="47"/>
      <c r="AH16" s="86"/>
      <c r="AI16" s="87"/>
      <c r="AJ16" s="87"/>
      <c r="AK16" s="87"/>
      <c r="AL16" s="87"/>
      <c r="AM16" s="103"/>
      <c r="AN16" s="87"/>
      <c r="AO16" s="103"/>
      <c r="AP16" s="87"/>
      <c r="AQ16" s="103"/>
      <c r="AR16" s="47"/>
      <c r="AS16" s="47"/>
    </row>
    <row r="17" spans="1:45" ht="17.25" x14ac:dyDescent="0.3">
      <c r="A17" s="1"/>
      <c r="B17" s="1"/>
      <c r="C17" s="1"/>
      <c r="D17" s="1"/>
      <c r="E17" s="1"/>
      <c r="F17" s="1"/>
      <c r="G17" s="1"/>
      <c r="H17" s="291"/>
      <c r="I17" s="47"/>
      <c r="J17" s="43"/>
      <c r="K17" s="43" t="s">
        <v>75</v>
      </c>
      <c r="L17" s="44"/>
      <c r="M17" s="44"/>
      <c r="N17" s="44"/>
      <c r="O17" s="47"/>
      <c r="P17" s="43"/>
      <c r="Q17" s="43" t="s">
        <v>43</v>
      </c>
      <c r="R17" s="44"/>
      <c r="S17" s="44">
        <v>20500</v>
      </c>
      <c r="T17" s="44"/>
      <c r="U17" s="47"/>
      <c r="V17" s="74"/>
      <c r="W17" s="81"/>
      <c r="X17" s="54"/>
      <c r="Y17" s="74">
        <v>20500</v>
      </c>
      <c r="Z17" s="81">
        <v>20500</v>
      </c>
      <c r="AA17" s="54"/>
      <c r="AB17" s="74">
        <v>20000</v>
      </c>
      <c r="AC17" s="81">
        <v>20000</v>
      </c>
      <c r="AD17" s="54"/>
      <c r="AE17" s="74">
        <v>20000</v>
      </c>
      <c r="AF17" s="81"/>
      <c r="AG17" s="47"/>
      <c r="AH17" s="86"/>
      <c r="AI17" s="87"/>
      <c r="AJ17" s="87"/>
      <c r="AK17" s="87"/>
      <c r="AL17" s="87"/>
      <c r="AM17" s="103"/>
      <c r="AN17" s="87"/>
      <c r="AO17" s="103"/>
      <c r="AP17" s="87"/>
      <c r="AQ17" s="103"/>
      <c r="AR17" s="47"/>
      <c r="AS17" s="47"/>
    </row>
    <row r="18" spans="1:45" ht="17.25" x14ac:dyDescent="0.3">
      <c r="A18" s="1"/>
      <c r="B18" s="1"/>
      <c r="C18" s="1"/>
      <c r="D18" s="1"/>
      <c r="E18" s="1"/>
      <c r="F18" s="1"/>
      <c r="G18" s="1"/>
      <c r="H18" s="291"/>
      <c r="I18" s="47"/>
      <c r="J18" s="43"/>
      <c r="K18" s="67" t="s">
        <v>76</v>
      </c>
      <c r="L18" s="44"/>
      <c r="M18" s="44"/>
      <c r="N18" s="44"/>
      <c r="O18" s="47"/>
      <c r="P18" s="43"/>
      <c r="Q18" s="67" t="s">
        <v>77</v>
      </c>
      <c r="R18" s="44"/>
      <c r="S18" s="44"/>
      <c r="T18" s="44">
        <v>20500</v>
      </c>
      <c r="U18" s="47"/>
      <c r="V18" s="74"/>
      <c r="W18" s="81"/>
      <c r="X18" s="54"/>
      <c r="Y18" s="74"/>
      <c r="Z18" s="81"/>
      <c r="AA18" s="54"/>
      <c r="AB18" s="74">
        <v>500</v>
      </c>
      <c r="AC18" s="81">
        <v>20000</v>
      </c>
      <c r="AD18" s="54"/>
      <c r="AE18" s="74">
        <v>20000</v>
      </c>
      <c r="AF18" s="81"/>
      <c r="AG18" s="47"/>
      <c r="AH18" s="86"/>
      <c r="AI18" s="87"/>
      <c r="AJ18" s="87"/>
      <c r="AK18" s="87"/>
      <c r="AL18" s="87"/>
      <c r="AM18" s="103"/>
      <c r="AN18" s="87"/>
      <c r="AO18" s="103"/>
      <c r="AP18" s="87"/>
      <c r="AQ18" s="103"/>
      <c r="AR18" s="47"/>
      <c r="AS18" s="47"/>
    </row>
    <row r="19" spans="1:45" ht="17.25" x14ac:dyDescent="0.3">
      <c r="A19" s="1"/>
      <c r="B19" s="1"/>
      <c r="C19" s="1"/>
      <c r="D19" s="1"/>
      <c r="E19" s="1"/>
      <c r="F19" s="1"/>
      <c r="G19" s="1"/>
      <c r="H19" s="291"/>
      <c r="I19" s="47"/>
      <c r="J19" s="43"/>
      <c r="K19" s="43" t="s">
        <v>78</v>
      </c>
      <c r="L19" s="44"/>
      <c r="M19" s="44">
        <v>6000</v>
      </c>
      <c r="N19" s="44"/>
      <c r="O19" s="47"/>
      <c r="P19" s="43"/>
      <c r="Q19" s="43" t="s">
        <v>79</v>
      </c>
      <c r="R19" s="44"/>
      <c r="S19" s="44"/>
      <c r="T19" s="44"/>
      <c r="U19" s="47"/>
      <c r="V19" s="74"/>
      <c r="W19" s="81"/>
      <c r="X19" s="54"/>
      <c r="Y19" s="74"/>
      <c r="Z19" s="81"/>
      <c r="AA19" s="54"/>
      <c r="AB19" s="74"/>
      <c r="AC19" s="81">
        <v>20500</v>
      </c>
      <c r="AD19" s="54"/>
      <c r="AE19" s="74"/>
      <c r="AF19" s="81"/>
      <c r="AG19" s="47"/>
      <c r="AH19" s="86"/>
      <c r="AI19" s="87"/>
      <c r="AJ19" s="87"/>
      <c r="AK19" s="87"/>
      <c r="AL19" s="87"/>
      <c r="AM19" s="103"/>
      <c r="AN19" s="87"/>
      <c r="AO19" s="103"/>
      <c r="AP19" s="87"/>
      <c r="AQ19" s="103"/>
      <c r="AR19" s="47"/>
      <c r="AS19" s="47"/>
    </row>
    <row r="20" spans="1:45" ht="17.25" x14ac:dyDescent="0.3">
      <c r="A20" s="1"/>
      <c r="B20" s="1"/>
      <c r="C20" s="1"/>
      <c r="D20" s="1"/>
      <c r="E20" s="1"/>
      <c r="F20" s="1"/>
      <c r="G20" s="1"/>
      <c r="H20" s="291"/>
      <c r="I20" s="47"/>
      <c r="J20" s="43"/>
      <c r="K20" s="67" t="s">
        <v>43</v>
      </c>
      <c r="L20" s="44"/>
      <c r="M20" s="44"/>
      <c r="N20" s="44">
        <v>6000</v>
      </c>
      <c r="O20" s="47"/>
      <c r="P20" s="43"/>
      <c r="Q20" s="43"/>
      <c r="R20" s="44"/>
      <c r="S20" s="44"/>
      <c r="T20" s="44"/>
      <c r="U20" s="47"/>
      <c r="V20" s="74"/>
      <c r="W20" s="81"/>
      <c r="X20" s="54"/>
      <c r="Y20" s="74"/>
      <c r="Z20" s="81"/>
      <c r="AA20" s="54"/>
      <c r="AB20" s="74"/>
      <c r="AC20" s="81"/>
      <c r="AD20" s="54"/>
      <c r="AE20" s="74"/>
      <c r="AF20" s="81"/>
      <c r="AG20" s="47"/>
      <c r="AH20" s="86"/>
      <c r="AI20" s="87"/>
      <c r="AJ20" s="87"/>
      <c r="AK20" s="87"/>
      <c r="AL20" s="87"/>
      <c r="AM20" s="103"/>
      <c r="AN20" s="87"/>
      <c r="AO20" s="103"/>
      <c r="AP20" s="87"/>
      <c r="AQ20" s="103"/>
      <c r="AR20" s="47"/>
      <c r="AS20" s="47"/>
    </row>
    <row r="21" spans="1:45" ht="17.25" x14ac:dyDescent="0.3">
      <c r="A21" s="1"/>
      <c r="B21" s="1"/>
      <c r="C21" s="1"/>
      <c r="D21" s="1"/>
      <c r="E21" s="1"/>
      <c r="F21" s="1"/>
      <c r="G21" s="1"/>
      <c r="H21" s="291"/>
      <c r="I21" s="47"/>
      <c r="J21" s="43"/>
      <c r="K21" s="43" t="s">
        <v>80</v>
      </c>
      <c r="L21" s="44"/>
      <c r="M21" s="44"/>
      <c r="N21" s="44"/>
      <c r="O21" s="47"/>
      <c r="P21" s="43"/>
      <c r="Q21" s="43"/>
      <c r="R21" s="44"/>
      <c r="S21" s="44"/>
      <c r="T21" s="44"/>
      <c r="U21" s="47"/>
      <c r="V21" s="74"/>
      <c r="W21" s="81"/>
      <c r="X21" s="54"/>
      <c r="Y21" s="74"/>
      <c r="Z21" s="81"/>
      <c r="AA21" s="54"/>
      <c r="AB21" s="74"/>
      <c r="AC21" s="81"/>
      <c r="AD21" s="54"/>
      <c r="AE21" s="74"/>
      <c r="AF21" s="81"/>
      <c r="AG21" s="47"/>
      <c r="AH21" s="86"/>
      <c r="AI21" s="87"/>
      <c r="AJ21" s="87"/>
      <c r="AK21" s="87"/>
      <c r="AL21" s="87"/>
      <c r="AM21" s="103"/>
      <c r="AN21" s="87"/>
      <c r="AO21" s="103"/>
      <c r="AP21" s="87"/>
      <c r="AQ21" s="103"/>
      <c r="AR21" s="47"/>
      <c r="AS21" s="47"/>
    </row>
    <row r="22" spans="1:45" ht="17.25" x14ac:dyDescent="0.3">
      <c r="A22" s="1"/>
      <c r="B22" s="1"/>
      <c r="C22" s="1"/>
      <c r="D22" s="1"/>
      <c r="E22" s="1"/>
      <c r="F22" s="1"/>
      <c r="G22" s="1"/>
      <c r="H22" s="291"/>
      <c r="I22" s="47"/>
      <c r="J22" s="43"/>
      <c r="K22" s="67" t="s">
        <v>81</v>
      </c>
      <c r="L22" s="44"/>
      <c r="M22" s="44"/>
      <c r="N22" s="44"/>
      <c r="O22" s="47"/>
      <c r="P22" s="43"/>
      <c r="Q22" s="43"/>
      <c r="R22" s="44"/>
      <c r="S22" s="44"/>
      <c r="T22" s="44"/>
      <c r="U22" s="47"/>
      <c r="V22" s="74"/>
      <c r="W22" s="81"/>
      <c r="X22" s="54"/>
      <c r="Y22" s="74"/>
      <c r="Z22" s="81"/>
      <c r="AA22" s="54"/>
      <c r="AB22" s="74"/>
      <c r="AC22" s="81"/>
      <c r="AD22" s="54"/>
      <c r="AE22" s="74"/>
      <c r="AF22" s="81"/>
      <c r="AG22" s="47"/>
      <c r="AH22" s="86"/>
      <c r="AI22" s="87"/>
      <c r="AJ22" s="87"/>
      <c r="AK22" s="87"/>
      <c r="AL22" s="87"/>
      <c r="AM22" s="103"/>
      <c r="AN22" s="87"/>
      <c r="AO22" s="103"/>
      <c r="AP22" s="87"/>
      <c r="AQ22" s="103"/>
      <c r="AR22" s="47"/>
      <c r="AS22" s="47"/>
    </row>
    <row r="23" spans="1:45" ht="17.25" x14ac:dyDescent="0.3">
      <c r="A23" s="291"/>
      <c r="B23" s="291"/>
      <c r="C23" s="291"/>
      <c r="D23" s="291"/>
      <c r="E23" s="291"/>
      <c r="F23" s="291"/>
      <c r="G23" s="291"/>
      <c r="H23" s="291"/>
      <c r="I23" s="47"/>
      <c r="J23" s="43"/>
      <c r="K23" s="43" t="s">
        <v>73</v>
      </c>
      <c r="L23" s="44"/>
      <c r="M23" s="44">
        <v>20000</v>
      </c>
      <c r="N23" s="44"/>
      <c r="O23" s="47"/>
      <c r="P23" s="43"/>
      <c r="Q23" s="43"/>
      <c r="R23" s="44"/>
      <c r="S23" s="44"/>
      <c r="T23" s="44"/>
      <c r="U23" s="47"/>
      <c r="V23" s="92"/>
      <c r="W23" s="93">
        <f>SUM(W16:W22)</f>
        <v>13793.1</v>
      </c>
      <c r="X23" s="54"/>
      <c r="Y23" s="92">
        <f>SUM(Y16:Y22)</f>
        <v>80500</v>
      </c>
      <c r="Z23" s="93">
        <f>SUM(Z16:Z22)</f>
        <v>26500</v>
      </c>
      <c r="AA23" s="54"/>
      <c r="AB23" s="92">
        <f>SUM(AB16:AB22)</f>
        <v>80500</v>
      </c>
      <c r="AC23" s="93">
        <f>SUM(AC16:AC22)</f>
        <v>80500</v>
      </c>
      <c r="AD23" s="54"/>
      <c r="AE23" s="92">
        <f>SUM(AE16:AE22)</f>
        <v>60000</v>
      </c>
      <c r="AF23" s="93">
        <f>SUM(AF16:AF22)</f>
        <v>60000</v>
      </c>
      <c r="AG23" s="47"/>
      <c r="AH23" s="96" t="s">
        <v>82</v>
      </c>
      <c r="AI23" s="87"/>
      <c r="AJ23" s="87"/>
      <c r="AK23" s="87"/>
      <c r="AL23" s="87"/>
      <c r="AM23" s="103"/>
      <c r="AN23" s="87"/>
      <c r="AO23" s="103"/>
      <c r="AP23" s="87"/>
      <c r="AQ23" s="103"/>
      <c r="AR23" s="47"/>
      <c r="AS23" s="47"/>
    </row>
    <row r="24" spans="1:45" ht="18" thickBot="1" x14ac:dyDescent="0.35">
      <c r="A24" s="291"/>
      <c r="B24" s="291"/>
      <c r="C24" s="291"/>
      <c r="D24" s="291"/>
      <c r="E24" s="291"/>
      <c r="F24" s="291"/>
      <c r="G24" s="291"/>
      <c r="H24" s="291"/>
      <c r="I24" s="47"/>
      <c r="J24" s="43"/>
      <c r="K24" s="67" t="s">
        <v>83</v>
      </c>
      <c r="L24" s="44"/>
      <c r="M24" s="44"/>
      <c r="N24" s="44">
        <v>20000</v>
      </c>
      <c r="O24" s="47"/>
      <c r="P24" s="43"/>
      <c r="Q24" s="43"/>
      <c r="R24" s="44"/>
      <c r="S24" s="44"/>
      <c r="T24" s="44"/>
      <c r="U24" s="47"/>
      <c r="V24" s="74"/>
      <c r="W24" s="95">
        <f>SUM(W23)</f>
        <v>13793.1</v>
      </c>
      <c r="X24" s="54"/>
      <c r="Y24" s="94">
        <f>Y23-Z23</f>
        <v>54000</v>
      </c>
      <c r="Z24" s="81"/>
      <c r="AA24" s="54"/>
      <c r="AB24" s="309" t="s">
        <v>68</v>
      </c>
      <c r="AC24" s="309"/>
      <c r="AD24" s="54"/>
      <c r="AE24" s="309" t="s">
        <v>68</v>
      </c>
      <c r="AF24" s="309"/>
      <c r="AG24" s="47"/>
      <c r="AH24" s="86" t="s">
        <v>84</v>
      </c>
      <c r="AI24" s="87"/>
      <c r="AJ24" s="87"/>
      <c r="AK24" s="87"/>
      <c r="AL24" s="87"/>
      <c r="AM24" s="103"/>
      <c r="AN24" s="87"/>
      <c r="AO24" s="103"/>
      <c r="AP24" s="87"/>
      <c r="AQ24" s="103"/>
      <c r="AR24" s="47"/>
      <c r="AS24" s="47"/>
    </row>
    <row r="25" spans="1:45" ht="18" thickTop="1" x14ac:dyDescent="0.3">
      <c r="A25" s="291"/>
      <c r="B25" s="291"/>
      <c r="C25" s="291"/>
      <c r="D25" s="291"/>
      <c r="E25" s="291"/>
      <c r="F25" s="291"/>
      <c r="G25" s="291"/>
      <c r="H25" s="291"/>
      <c r="I25" s="47"/>
      <c r="J25" s="43"/>
      <c r="K25" s="43" t="s">
        <v>85</v>
      </c>
      <c r="L25" s="44"/>
      <c r="M25" s="44"/>
      <c r="N25" s="44"/>
      <c r="O25" s="47"/>
      <c r="P25" s="43"/>
      <c r="Q25" s="43"/>
      <c r="R25" s="44"/>
      <c r="S25" s="44"/>
      <c r="T25" s="44"/>
      <c r="U25" s="47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47"/>
      <c r="AH25" s="86" t="s">
        <v>86</v>
      </c>
      <c r="AI25" s="90">
        <v>30000</v>
      </c>
      <c r="AJ25" s="87"/>
      <c r="AK25" s="87"/>
      <c r="AL25" s="87"/>
      <c r="AM25" s="103"/>
      <c r="AN25" s="87"/>
      <c r="AO25" s="103"/>
      <c r="AP25" s="87"/>
      <c r="AQ25" s="103"/>
      <c r="AR25" s="47"/>
      <c r="AS25" s="47"/>
    </row>
    <row r="26" spans="1:45" ht="17.25" x14ac:dyDescent="0.3">
      <c r="A26" s="291"/>
      <c r="B26" s="291"/>
      <c r="C26" s="291"/>
      <c r="D26" s="291"/>
      <c r="E26" s="291"/>
      <c r="F26" s="291"/>
      <c r="G26" s="291"/>
      <c r="H26" s="291"/>
      <c r="I26" s="47"/>
      <c r="J26" s="43"/>
      <c r="K26" s="67" t="s">
        <v>87</v>
      </c>
      <c r="L26" s="44"/>
      <c r="M26" s="44"/>
      <c r="N26" s="44"/>
      <c r="O26" s="47"/>
      <c r="P26" s="43"/>
      <c r="Q26" s="43"/>
      <c r="R26" s="44"/>
      <c r="S26" s="44"/>
      <c r="T26" s="44"/>
      <c r="U26" s="47"/>
      <c r="V26" s="307" t="s">
        <v>88</v>
      </c>
      <c r="W26" s="307"/>
      <c r="X26" s="54"/>
      <c r="Y26" s="307" t="s">
        <v>89</v>
      </c>
      <c r="Z26" s="307"/>
      <c r="AA26" s="54"/>
      <c r="AB26" s="307" t="s">
        <v>90</v>
      </c>
      <c r="AC26" s="307"/>
      <c r="AD26" s="54"/>
      <c r="AE26" s="307" t="s">
        <v>91</v>
      </c>
      <c r="AF26" s="307"/>
      <c r="AG26" s="47"/>
      <c r="AH26" s="86"/>
      <c r="AI26" s="87"/>
      <c r="AJ26" s="87"/>
      <c r="AK26" s="87"/>
      <c r="AL26" s="87"/>
      <c r="AM26" s="103"/>
      <c r="AN26" s="87"/>
      <c r="AO26" s="103"/>
      <c r="AP26" s="87"/>
      <c r="AQ26" s="103"/>
      <c r="AR26" s="47"/>
      <c r="AS26" s="47"/>
    </row>
    <row r="27" spans="1:45" ht="17.25" x14ac:dyDescent="0.3">
      <c r="A27" s="291"/>
      <c r="B27" s="291"/>
      <c r="C27" s="291"/>
      <c r="D27" s="291"/>
      <c r="E27" s="291"/>
      <c r="F27" s="291"/>
      <c r="G27" s="291"/>
      <c r="H27" s="291"/>
      <c r="I27" s="47"/>
      <c r="J27" s="43"/>
      <c r="K27" s="43" t="s">
        <v>77</v>
      </c>
      <c r="L27" s="44"/>
      <c r="M27" s="44">
        <v>20000</v>
      </c>
      <c r="N27" s="44"/>
      <c r="O27" s="47"/>
      <c r="P27" s="43"/>
      <c r="Q27" s="43"/>
      <c r="R27" s="44"/>
      <c r="S27" s="44"/>
      <c r="T27" s="44"/>
      <c r="U27" s="47"/>
      <c r="V27" s="74">
        <v>6000</v>
      </c>
      <c r="W27" s="75"/>
      <c r="X27" s="54"/>
      <c r="Y27" s="74"/>
      <c r="Z27" s="75">
        <v>500</v>
      </c>
      <c r="AA27" s="54"/>
      <c r="AB27" s="74">
        <v>30000</v>
      </c>
      <c r="AC27" s="75"/>
      <c r="AD27" s="54"/>
      <c r="AE27" s="74"/>
      <c r="AF27" s="75">
        <v>30000</v>
      </c>
      <c r="AG27" s="47"/>
      <c r="AH27" s="97"/>
      <c r="AI27" s="98"/>
      <c r="AJ27" s="98"/>
      <c r="AK27" s="98"/>
      <c r="AL27" s="98"/>
      <c r="AM27" s="103"/>
      <c r="AN27" s="98"/>
      <c r="AO27" s="104"/>
      <c r="AP27" s="98"/>
      <c r="AQ27" s="104"/>
      <c r="AR27" s="47"/>
      <c r="AS27" s="47"/>
    </row>
    <row r="28" spans="1:45" ht="17.25" x14ac:dyDescent="0.3">
      <c r="A28" s="291"/>
      <c r="B28" s="291"/>
      <c r="C28" s="291"/>
      <c r="D28" s="291"/>
      <c r="E28" s="291"/>
      <c r="F28" s="291"/>
      <c r="G28" s="291"/>
      <c r="H28" s="291"/>
      <c r="I28" s="47"/>
      <c r="J28" s="43"/>
      <c r="K28" s="43" t="s">
        <v>78</v>
      </c>
      <c r="L28" s="44"/>
      <c r="M28" s="44">
        <v>500</v>
      </c>
      <c r="N28" s="44"/>
      <c r="O28" s="47"/>
      <c r="P28" s="43"/>
      <c r="Q28" s="43"/>
      <c r="R28" s="44"/>
      <c r="S28" s="44"/>
      <c r="T28" s="44"/>
      <c r="U28" s="47"/>
      <c r="V28" s="74">
        <v>500</v>
      </c>
      <c r="W28" s="81"/>
      <c r="X28" s="54"/>
      <c r="Y28" s="74"/>
      <c r="Z28" s="81"/>
      <c r="AA28" s="54"/>
      <c r="AB28" s="74"/>
      <c r="AC28" s="81"/>
      <c r="AD28" s="54"/>
      <c r="AE28" s="74"/>
      <c r="AF28" s="81"/>
      <c r="AG28" s="47"/>
      <c r="AH28" s="47"/>
      <c r="AI28" s="47"/>
      <c r="AJ28" s="47"/>
      <c r="AK28" s="47"/>
      <c r="AL28" s="47"/>
      <c r="AM28" s="105"/>
      <c r="AN28" s="47"/>
      <c r="AO28" s="47"/>
      <c r="AP28" s="47"/>
      <c r="AQ28" s="47"/>
      <c r="AR28" s="47"/>
      <c r="AS28" s="47"/>
    </row>
    <row r="29" spans="1:45" ht="17.25" x14ac:dyDescent="0.3">
      <c r="A29" s="291"/>
      <c r="B29" s="291"/>
      <c r="C29" s="291"/>
      <c r="D29" s="291"/>
      <c r="E29" s="291"/>
      <c r="F29" s="291"/>
      <c r="G29" s="291"/>
      <c r="H29" s="291"/>
      <c r="I29" s="47"/>
      <c r="J29" s="43"/>
      <c r="K29" s="67" t="s">
        <v>92</v>
      </c>
      <c r="L29" s="43"/>
      <c r="M29" s="44"/>
      <c r="N29" s="44">
        <f>SUM(M27:M29)</f>
        <v>20500</v>
      </c>
      <c r="O29" s="47"/>
      <c r="P29" s="43"/>
      <c r="Q29" s="43"/>
      <c r="R29" s="44"/>
      <c r="S29" s="44"/>
      <c r="T29" s="44"/>
      <c r="U29" s="47"/>
      <c r="V29" s="74"/>
      <c r="W29" s="81"/>
      <c r="X29" s="54"/>
      <c r="Y29" s="74"/>
      <c r="Z29" s="81"/>
      <c r="AA29" s="54"/>
      <c r="AB29" s="74"/>
      <c r="AC29" s="81"/>
      <c r="AD29" s="54"/>
      <c r="AE29" s="74"/>
      <c r="AF29" s="81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</row>
    <row r="30" spans="1:45" ht="17.25" x14ac:dyDescent="0.3">
      <c r="A30" s="291"/>
      <c r="B30" s="291"/>
      <c r="C30" s="291"/>
      <c r="D30" s="291"/>
      <c r="E30" s="291"/>
      <c r="F30" s="291"/>
      <c r="G30" s="291"/>
      <c r="H30" s="291"/>
      <c r="I30" s="47"/>
      <c r="J30" s="43"/>
      <c r="K30" s="67" t="s">
        <v>93</v>
      </c>
      <c r="L30" s="43"/>
      <c r="M30" s="44"/>
      <c r="N30" s="44"/>
      <c r="O30" s="47"/>
      <c r="P30" s="43"/>
      <c r="Q30" s="43"/>
      <c r="R30" s="44"/>
      <c r="S30" s="44"/>
      <c r="T30" s="44"/>
      <c r="U30" s="47"/>
      <c r="V30" s="74"/>
      <c r="W30" s="81"/>
      <c r="X30" s="54"/>
      <c r="Y30" s="74"/>
      <c r="Z30" s="81"/>
      <c r="AA30" s="54"/>
      <c r="AB30" s="74"/>
      <c r="AC30" s="81"/>
      <c r="AD30" s="54"/>
      <c r="AE30" s="74"/>
      <c r="AF30" s="81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</row>
    <row r="31" spans="1:45" ht="17.25" x14ac:dyDescent="0.3">
      <c r="A31" s="291"/>
      <c r="B31" s="291"/>
      <c r="C31" s="291"/>
      <c r="D31" s="291"/>
      <c r="E31" s="291"/>
      <c r="F31" s="291"/>
      <c r="G31" s="291"/>
      <c r="H31" s="291"/>
      <c r="I31" s="47"/>
      <c r="J31" s="43"/>
      <c r="K31" s="43" t="s">
        <v>73</v>
      </c>
      <c r="L31" s="43"/>
      <c r="M31" s="44">
        <v>20000</v>
      </c>
      <c r="N31" s="44"/>
      <c r="O31" s="47"/>
      <c r="P31" s="43"/>
      <c r="Q31" s="43"/>
      <c r="R31" s="44"/>
      <c r="S31" s="44"/>
      <c r="T31" s="44"/>
      <c r="U31" s="47"/>
      <c r="V31" s="74"/>
      <c r="W31" s="81"/>
      <c r="X31" s="54"/>
      <c r="Y31" s="74"/>
      <c r="Z31" s="81"/>
      <c r="AA31" s="54"/>
      <c r="AB31" s="74"/>
      <c r="AC31" s="81"/>
      <c r="AD31" s="54"/>
      <c r="AE31" s="74"/>
      <c r="AF31" s="81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</row>
    <row r="32" spans="1:45" ht="17.25" x14ac:dyDescent="0.3">
      <c r="A32" s="291"/>
      <c r="B32" s="291"/>
      <c r="C32" s="291"/>
      <c r="D32" s="291"/>
      <c r="E32" s="291"/>
      <c r="F32" s="291"/>
      <c r="G32" s="291"/>
      <c r="H32" s="291"/>
      <c r="I32" s="47"/>
      <c r="J32" s="43"/>
      <c r="K32" s="67" t="s">
        <v>94</v>
      </c>
      <c r="L32" s="43"/>
      <c r="M32" s="44"/>
      <c r="N32" s="44">
        <v>20000</v>
      </c>
      <c r="O32" s="47"/>
      <c r="P32" s="43"/>
      <c r="Q32" s="43"/>
      <c r="R32" s="44"/>
      <c r="S32" s="44"/>
      <c r="T32" s="44"/>
      <c r="U32" s="47"/>
      <c r="V32" s="74"/>
      <c r="W32" s="81"/>
      <c r="X32" s="54"/>
      <c r="Y32" s="74"/>
      <c r="Z32" s="81"/>
      <c r="AA32" s="54"/>
      <c r="AB32" s="74"/>
      <c r="AC32" s="81"/>
      <c r="AD32" s="54"/>
      <c r="AE32" s="74"/>
      <c r="AF32" s="81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</row>
    <row r="33" spans="9:45" ht="18" thickBot="1" x14ac:dyDescent="0.35">
      <c r="I33" s="47"/>
      <c r="J33" s="43"/>
      <c r="K33" s="51" t="s">
        <v>95</v>
      </c>
      <c r="L33" s="99"/>
      <c r="M33" s="50">
        <f>SUM(M5:M31)</f>
        <v>786500</v>
      </c>
      <c r="N33" s="50">
        <f>SUM(N5:N32)</f>
        <v>786500</v>
      </c>
      <c r="O33" s="47"/>
      <c r="P33" s="43"/>
      <c r="Q33" s="51" t="s">
        <v>95</v>
      </c>
      <c r="R33" s="106"/>
      <c r="S33" s="50">
        <f>SUM(S4:S32)</f>
        <v>71000</v>
      </c>
      <c r="T33" s="50">
        <f>SUM(T5:T32)</f>
        <v>71000</v>
      </c>
      <c r="U33" s="47"/>
      <c r="V33" s="74"/>
      <c r="W33" s="81"/>
      <c r="X33" s="54"/>
      <c r="Y33" s="74"/>
      <c r="Z33" s="81"/>
      <c r="AA33" s="54"/>
      <c r="AB33" s="74"/>
      <c r="AC33" s="81"/>
      <c r="AD33" s="54"/>
      <c r="AE33" s="74"/>
      <c r="AF33" s="81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</row>
    <row r="34" spans="9:45" ht="18" thickTop="1" x14ac:dyDescent="0.3">
      <c r="I34" s="47"/>
      <c r="J34" s="47"/>
      <c r="K34" s="47"/>
      <c r="L34" s="47"/>
      <c r="M34" s="100"/>
      <c r="N34" s="100"/>
      <c r="O34" s="47"/>
      <c r="P34" s="47"/>
      <c r="Q34" s="47"/>
      <c r="R34" s="47"/>
      <c r="S34" s="47"/>
      <c r="T34" s="47"/>
      <c r="U34" s="47"/>
      <c r="V34" s="92">
        <f>SUM(V27:V33)</f>
        <v>6500</v>
      </c>
      <c r="W34" s="93">
        <v>6500</v>
      </c>
      <c r="X34" s="54"/>
      <c r="Y34" s="92">
        <v>500</v>
      </c>
      <c r="Z34" s="93">
        <f>SUM(Z27:Z33)</f>
        <v>500</v>
      </c>
      <c r="AA34" s="54"/>
      <c r="AB34" s="92">
        <f>SUM(AB27:AB33)</f>
        <v>30000</v>
      </c>
      <c r="AC34" s="93"/>
      <c r="AD34" s="54"/>
      <c r="AE34" s="92"/>
      <c r="AF34" s="93">
        <f>SUM(AF27:AF33)</f>
        <v>30000</v>
      </c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</row>
    <row r="35" spans="9:45" ht="18" thickBot="1" x14ac:dyDescent="0.35"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309" t="s">
        <v>68</v>
      </c>
      <c r="W35" s="309"/>
      <c r="X35" s="54"/>
      <c r="Y35" s="309" t="s">
        <v>68</v>
      </c>
      <c r="Z35" s="309"/>
      <c r="AA35" s="54"/>
      <c r="AB35" s="94">
        <f>SUM(AB34)</f>
        <v>30000</v>
      </c>
      <c r="AC35" s="81"/>
      <c r="AD35" s="54"/>
      <c r="AE35" s="74"/>
      <c r="AF35" s="95">
        <f>SUM(AF34)</f>
        <v>30000</v>
      </c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</row>
    <row r="36" spans="9:45" ht="18" thickTop="1" x14ac:dyDescent="0.3"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</row>
    <row r="37" spans="9:45" ht="17.25" x14ac:dyDescent="0.3"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307" t="s">
        <v>96</v>
      </c>
      <c r="W37" s="307"/>
      <c r="X37" s="54"/>
      <c r="Y37" s="54"/>
      <c r="Z37" s="54"/>
      <c r="AA37" s="54"/>
      <c r="AB37" s="54"/>
      <c r="AC37" s="54"/>
      <c r="AD37" s="54"/>
      <c r="AE37" s="54"/>
      <c r="AF37" s="54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</row>
    <row r="38" spans="9:45" ht="17.25" x14ac:dyDescent="0.3"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74">
        <f>SUM(W34)</f>
        <v>6500</v>
      </c>
      <c r="W38" s="75">
        <f>SUM(AE12)</f>
        <v>86206.9</v>
      </c>
      <c r="X38" s="54"/>
      <c r="Y38" s="54"/>
      <c r="Z38" s="54"/>
      <c r="AA38" s="54"/>
      <c r="AB38" s="54"/>
      <c r="AC38" s="54"/>
      <c r="AD38" s="54"/>
      <c r="AE38" s="54"/>
      <c r="AF38" s="54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</row>
    <row r="39" spans="9:45" ht="17.25" x14ac:dyDescent="0.3"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74"/>
      <c r="W39" s="81">
        <f>SUM(Y34)</f>
        <v>500</v>
      </c>
      <c r="X39" s="54"/>
      <c r="Y39" s="54"/>
      <c r="Z39" s="54"/>
      <c r="AA39" s="54"/>
      <c r="AB39" s="54"/>
      <c r="AC39" s="54"/>
      <c r="AD39" s="54"/>
      <c r="AE39" s="54"/>
      <c r="AF39" s="54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</row>
    <row r="40" spans="9:45" ht="17.25" x14ac:dyDescent="0.3"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74"/>
      <c r="W40" s="81"/>
      <c r="X40" s="54"/>
      <c r="Y40" s="54"/>
      <c r="Z40" s="54"/>
      <c r="AA40" s="54"/>
      <c r="AB40" s="54"/>
      <c r="AC40" s="54"/>
      <c r="AD40" s="54"/>
      <c r="AE40" s="54"/>
      <c r="AF40" s="54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</row>
    <row r="41" spans="9:45" ht="17.25" x14ac:dyDescent="0.3"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74"/>
      <c r="W41" s="81"/>
      <c r="X41" s="54"/>
      <c r="Y41" s="54"/>
      <c r="Z41" s="54"/>
      <c r="AA41" s="54"/>
      <c r="AB41" s="54"/>
      <c r="AC41" s="54"/>
      <c r="AD41" s="54"/>
      <c r="AE41" s="54"/>
      <c r="AF41" s="54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</row>
    <row r="42" spans="9:45" ht="17.25" x14ac:dyDescent="0.3"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74"/>
      <c r="W42" s="81"/>
      <c r="X42" s="54"/>
      <c r="Y42" s="54"/>
      <c r="Z42" s="54"/>
      <c r="AA42" s="54"/>
      <c r="AB42" s="54"/>
      <c r="AC42" s="54"/>
      <c r="AD42" s="54"/>
      <c r="AE42" s="54"/>
      <c r="AF42" s="54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</row>
    <row r="43" spans="9:45" ht="17.25" x14ac:dyDescent="0.3"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74"/>
      <c r="W43" s="81"/>
      <c r="X43" s="54"/>
      <c r="Y43" s="54"/>
      <c r="Z43" s="54"/>
      <c r="AA43" s="54"/>
      <c r="AB43" s="54"/>
      <c r="AC43" s="54"/>
      <c r="AD43" s="54"/>
      <c r="AE43" s="54"/>
      <c r="AF43" s="54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</row>
    <row r="44" spans="9:45" ht="17.25" x14ac:dyDescent="0.3"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74"/>
      <c r="W44" s="81"/>
      <c r="X44" s="54"/>
      <c r="Y44" s="54"/>
      <c r="Z44" s="54"/>
      <c r="AA44" s="54"/>
      <c r="AB44" s="54"/>
      <c r="AC44" s="54"/>
      <c r="AD44" s="54"/>
      <c r="AE44" s="54"/>
      <c r="AF44" s="54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</row>
    <row r="45" spans="9:45" ht="17.25" x14ac:dyDescent="0.3"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92"/>
      <c r="W45" s="93">
        <f>SUM(W38:W44)</f>
        <v>86706.9</v>
      </c>
      <c r="X45" s="54"/>
      <c r="Y45" s="54"/>
      <c r="Z45" s="54"/>
      <c r="AA45" s="54"/>
      <c r="AB45" s="54"/>
      <c r="AC45" s="54"/>
      <c r="AD45" s="54"/>
      <c r="AE45" s="54"/>
      <c r="AF45" s="54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</row>
    <row r="46" spans="9:45" ht="18" thickBot="1" x14ac:dyDescent="0.35"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74"/>
      <c r="W46" s="95">
        <f>SUM(W45)</f>
        <v>86706.9</v>
      </c>
      <c r="X46" s="54"/>
      <c r="Y46" s="54"/>
      <c r="Z46" s="54"/>
      <c r="AA46" s="54"/>
      <c r="AB46" s="54"/>
      <c r="AC46" s="54"/>
      <c r="AD46" s="54"/>
      <c r="AE46" s="54"/>
      <c r="AF46" s="54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</row>
    <row r="47" spans="9:45" ht="18" thickTop="1" x14ac:dyDescent="0.3"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</row>
  </sheetData>
  <mergeCells count="36">
    <mergeCell ref="V37:W37"/>
    <mergeCell ref="AE13:AF13"/>
    <mergeCell ref="Y35:Z35"/>
    <mergeCell ref="AH1:AQ1"/>
    <mergeCell ref="AH2:AQ2"/>
    <mergeCell ref="V26:W26"/>
    <mergeCell ref="AB24:AC24"/>
    <mergeCell ref="AE24:AF24"/>
    <mergeCell ref="V35:W35"/>
    <mergeCell ref="Y26:Z26"/>
    <mergeCell ref="AB26:AC26"/>
    <mergeCell ref="AE26:AF26"/>
    <mergeCell ref="V4:W4"/>
    <mergeCell ref="Y4:Z4"/>
    <mergeCell ref="AB4:AC4"/>
    <mergeCell ref="AE4:AF4"/>
    <mergeCell ref="V15:W15"/>
    <mergeCell ref="Y15:Z15"/>
    <mergeCell ref="AB15:AC15"/>
    <mergeCell ref="AE15:AF15"/>
    <mergeCell ref="P1:T1"/>
    <mergeCell ref="P2:T2"/>
    <mergeCell ref="V1:AF1"/>
    <mergeCell ref="V2:AF2"/>
    <mergeCell ref="A11:H11"/>
    <mergeCell ref="A1:H1"/>
    <mergeCell ref="A2:H2"/>
    <mergeCell ref="A12:H12"/>
    <mergeCell ref="A13:H13"/>
    <mergeCell ref="A10:H10"/>
    <mergeCell ref="J1:N1"/>
    <mergeCell ref="J2:N2"/>
    <mergeCell ref="A5:H6"/>
    <mergeCell ref="A8:H9"/>
    <mergeCell ref="A7:H7"/>
    <mergeCell ref="A4:H4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9" tint="-0.249977111117893"/>
  </sheetPr>
  <dimension ref="A1:AT50"/>
  <sheetViews>
    <sheetView zoomScale="70" zoomScaleNormal="70" workbookViewId="0">
      <selection activeCell="A17" sqref="A17"/>
    </sheetView>
  </sheetViews>
  <sheetFormatPr baseColWidth="10" defaultColWidth="11.375" defaultRowHeight="15" x14ac:dyDescent="0.25"/>
  <cols>
    <col min="1" max="1" width="18.125" customWidth="1"/>
    <col min="2" max="2" width="16" customWidth="1"/>
    <col min="3" max="3" width="13" customWidth="1"/>
    <col min="9" max="9" width="8.375" customWidth="1"/>
    <col min="10" max="10" width="46.25" customWidth="1"/>
    <col min="11" max="11" width="18.625" customWidth="1"/>
    <col min="12" max="13" width="23.625" customWidth="1"/>
    <col min="15" max="15" width="8.875" customWidth="1"/>
    <col min="16" max="16" width="50.375" customWidth="1"/>
    <col min="17" max="17" width="13.625" customWidth="1"/>
    <col min="18" max="18" width="27.125" customWidth="1"/>
    <col min="19" max="19" width="26.875" customWidth="1"/>
    <col min="21" max="21" width="22.25" customWidth="1"/>
    <col min="22" max="22" width="25.375" customWidth="1"/>
    <col min="24" max="24" width="24.25" customWidth="1"/>
    <col min="25" max="25" width="22.375" customWidth="1"/>
    <col min="27" max="27" width="23" customWidth="1"/>
    <col min="28" max="28" width="26.25" customWidth="1"/>
    <col min="30" max="30" width="24.125" customWidth="1"/>
    <col min="31" max="31" width="17.875" customWidth="1"/>
    <col min="33" max="33" width="38.375" customWidth="1"/>
    <col min="34" max="34" width="22.75" customWidth="1"/>
    <col min="35" max="35" width="21.625" customWidth="1"/>
    <col min="36" max="36" width="21.125" customWidth="1"/>
    <col min="37" max="37" width="20.25" customWidth="1"/>
    <col min="38" max="38" width="43.75" customWidth="1"/>
    <col min="39" max="40" width="21.75" customWidth="1"/>
    <col min="41" max="41" width="19.25" customWidth="1"/>
    <col min="42" max="42" width="20.75" customWidth="1"/>
  </cols>
  <sheetData>
    <row r="1" spans="1:46" ht="21" customHeight="1" x14ac:dyDescent="0.35">
      <c r="A1" s="313" t="s">
        <v>97</v>
      </c>
      <c r="B1" s="314"/>
      <c r="C1" s="314"/>
      <c r="D1" s="314"/>
      <c r="E1" s="314"/>
      <c r="F1" s="314"/>
      <c r="G1" s="314"/>
      <c r="H1" s="59"/>
      <c r="I1" s="313" t="s">
        <v>97</v>
      </c>
      <c r="J1" s="313"/>
      <c r="K1" s="313"/>
      <c r="L1" s="313"/>
      <c r="M1" s="313"/>
      <c r="N1" s="59"/>
      <c r="O1" s="313" t="s">
        <v>97</v>
      </c>
      <c r="P1" s="313"/>
      <c r="Q1" s="313"/>
      <c r="R1" s="313"/>
      <c r="S1" s="313"/>
      <c r="T1" s="59"/>
      <c r="U1" s="313" t="s">
        <v>97</v>
      </c>
      <c r="V1" s="313"/>
      <c r="W1" s="313"/>
      <c r="X1" s="313"/>
      <c r="Y1" s="313"/>
      <c r="Z1" s="313"/>
      <c r="AA1" s="313"/>
      <c r="AB1" s="313"/>
      <c r="AC1" s="313"/>
      <c r="AD1" s="313"/>
      <c r="AE1" s="313"/>
      <c r="AF1" s="22"/>
      <c r="AG1" s="312"/>
      <c r="AH1" s="312"/>
      <c r="AI1" s="312"/>
      <c r="AJ1" s="312"/>
      <c r="AK1" s="312"/>
      <c r="AL1" s="312"/>
      <c r="AM1" s="312"/>
      <c r="AN1" s="312"/>
      <c r="AO1" s="312"/>
      <c r="AP1" s="312"/>
      <c r="AQ1" s="22"/>
      <c r="AR1" s="22"/>
      <c r="AS1" s="47"/>
      <c r="AT1" s="47"/>
    </row>
    <row r="2" spans="1:46" ht="24" x14ac:dyDescent="0.35">
      <c r="A2" s="315" t="s">
        <v>18</v>
      </c>
      <c r="B2" s="316"/>
      <c r="C2" s="316"/>
      <c r="D2" s="316"/>
      <c r="E2" s="316"/>
      <c r="F2" s="316"/>
      <c r="G2" s="316"/>
      <c r="H2" s="59"/>
      <c r="I2" s="60"/>
      <c r="J2" s="60"/>
      <c r="K2" s="60"/>
      <c r="L2" s="60"/>
      <c r="M2" s="60"/>
      <c r="N2" s="59"/>
      <c r="O2" s="60"/>
      <c r="P2" s="60"/>
      <c r="Q2" s="60"/>
      <c r="R2" s="60"/>
      <c r="S2" s="60"/>
      <c r="T2" s="59"/>
      <c r="U2" s="315"/>
      <c r="V2" s="315"/>
      <c r="W2" s="315"/>
      <c r="X2" s="315"/>
      <c r="Y2" s="315"/>
      <c r="Z2" s="315"/>
      <c r="AA2" s="315"/>
      <c r="AB2" s="315"/>
      <c r="AC2" s="315"/>
      <c r="AD2" s="315"/>
      <c r="AE2" s="315"/>
      <c r="AF2" s="54"/>
      <c r="AG2" s="319"/>
      <c r="AH2" s="319"/>
      <c r="AI2" s="319"/>
      <c r="AJ2" s="319"/>
      <c r="AK2" s="319"/>
      <c r="AL2" s="319"/>
      <c r="AM2" s="319"/>
      <c r="AN2" s="319"/>
      <c r="AO2" s="319"/>
      <c r="AP2" s="319"/>
      <c r="AQ2" s="54"/>
      <c r="AR2" s="54"/>
      <c r="AS2" s="47"/>
      <c r="AT2" s="47"/>
    </row>
    <row r="3" spans="1:46" ht="18.75" customHeight="1" x14ac:dyDescent="0.35">
      <c r="A3" s="61"/>
      <c r="B3" s="61"/>
      <c r="C3" s="61"/>
      <c r="D3" s="61"/>
      <c r="E3" s="61"/>
      <c r="F3" s="61"/>
      <c r="G3" s="61"/>
      <c r="H3" s="59"/>
      <c r="I3" s="313" t="s">
        <v>98</v>
      </c>
      <c r="J3" s="313"/>
      <c r="K3" s="313"/>
      <c r="L3" s="313"/>
      <c r="M3" s="313"/>
      <c r="N3" s="59"/>
      <c r="O3" s="313" t="s">
        <v>98</v>
      </c>
      <c r="P3" s="313"/>
      <c r="Q3" s="313"/>
      <c r="R3" s="313"/>
      <c r="S3" s="313"/>
      <c r="T3" s="59"/>
      <c r="U3" s="313" t="s">
        <v>99</v>
      </c>
      <c r="V3" s="313"/>
      <c r="W3" s="313"/>
      <c r="X3" s="313"/>
      <c r="Y3" s="313"/>
      <c r="Z3" s="313"/>
      <c r="AA3" s="313"/>
      <c r="AB3" s="313"/>
      <c r="AC3" s="313"/>
      <c r="AD3" s="313"/>
      <c r="AE3" s="313"/>
      <c r="AF3" s="54"/>
      <c r="AG3" s="319"/>
      <c r="AH3" s="319"/>
      <c r="AI3" s="319"/>
      <c r="AJ3" s="319"/>
      <c r="AK3" s="319"/>
      <c r="AL3" s="319"/>
      <c r="AM3" s="319"/>
      <c r="AN3" s="319"/>
      <c r="AO3" s="319"/>
      <c r="AP3" s="319"/>
      <c r="AQ3" s="54"/>
      <c r="AR3" s="54"/>
      <c r="AS3" s="47"/>
      <c r="AT3" s="47"/>
    </row>
    <row r="4" spans="1:46" ht="24" x14ac:dyDescent="0.35">
      <c r="A4" s="61"/>
      <c r="B4" s="61"/>
      <c r="C4" s="61"/>
      <c r="D4" s="61"/>
      <c r="E4" s="61"/>
      <c r="F4" s="61"/>
      <c r="G4" s="61"/>
      <c r="H4" s="59"/>
      <c r="I4" s="60"/>
      <c r="J4" s="60"/>
      <c r="K4" s="60"/>
      <c r="L4" s="60"/>
      <c r="M4" s="60"/>
      <c r="N4" s="59"/>
      <c r="O4" s="60"/>
      <c r="P4" s="60"/>
      <c r="Q4" s="60"/>
      <c r="R4" s="60"/>
      <c r="S4" s="60"/>
      <c r="T4" s="59"/>
      <c r="U4" s="313"/>
      <c r="V4" s="313"/>
      <c r="W4" s="313"/>
      <c r="X4" s="313"/>
      <c r="Y4" s="313"/>
      <c r="Z4" s="313"/>
      <c r="AA4" s="313"/>
      <c r="AB4" s="313"/>
      <c r="AC4" s="313"/>
      <c r="AD4" s="313"/>
      <c r="AE4" s="313"/>
      <c r="AF4" s="54"/>
      <c r="AG4" s="319"/>
      <c r="AH4" s="319"/>
      <c r="AI4" s="319"/>
      <c r="AJ4" s="319"/>
      <c r="AK4" s="319"/>
      <c r="AL4" s="319"/>
      <c r="AM4" s="319"/>
      <c r="AN4" s="319"/>
      <c r="AO4" s="319"/>
      <c r="AP4" s="319"/>
      <c r="AQ4" s="54"/>
      <c r="AR4" s="54"/>
      <c r="AS4" s="47"/>
      <c r="AT4" s="47"/>
    </row>
    <row r="5" spans="1:46" ht="15.75" customHeight="1" x14ac:dyDescent="0.35">
      <c r="A5" s="61"/>
      <c r="B5" s="61"/>
      <c r="C5" s="61"/>
      <c r="D5" s="61"/>
      <c r="E5" s="61"/>
      <c r="F5" s="61"/>
      <c r="G5" s="61"/>
      <c r="H5" s="22"/>
      <c r="I5" s="21" t="s">
        <v>100</v>
      </c>
      <c r="J5" s="21" t="s">
        <v>27</v>
      </c>
      <c r="K5" s="21" t="s">
        <v>24</v>
      </c>
      <c r="L5" s="21" t="s">
        <v>101</v>
      </c>
      <c r="M5" s="21" t="s">
        <v>26</v>
      </c>
      <c r="N5" s="22"/>
      <c r="O5" s="21" t="s">
        <v>100</v>
      </c>
      <c r="P5" s="21" t="s">
        <v>27</v>
      </c>
      <c r="Q5" s="21" t="s">
        <v>24</v>
      </c>
      <c r="R5" s="21" t="s">
        <v>101</v>
      </c>
      <c r="S5" s="21" t="s">
        <v>26</v>
      </c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54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47"/>
      <c r="AT5" s="47"/>
    </row>
    <row r="6" spans="1:46" ht="15" customHeight="1" x14ac:dyDescent="0.3">
      <c r="A6" s="312" t="s">
        <v>102</v>
      </c>
      <c r="B6" s="312"/>
      <c r="C6" s="312"/>
      <c r="D6" s="312"/>
      <c r="E6" s="312"/>
      <c r="F6" s="312"/>
      <c r="G6" s="312"/>
      <c r="H6" s="30"/>
      <c r="I6" s="23"/>
      <c r="J6" s="24" t="s">
        <v>29</v>
      </c>
      <c r="K6" s="25"/>
      <c r="L6" s="26"/>
      <c r="M6" s="26"/>
      <c r="N6" s="22"/>
      <c r="O6" s="23"/>
      <c r="P6" s="24" t="s">
        <v>103</v>
      </c>
      <c r="Q6" s="25"/>
      <c r="R6" s="26"/>
      <c r="S6" s="26"/>
      <c r="T6" s="22"/>
      <c r="U6" s="317" t="s">
        <v>104</v>
      </c>
      <c r="V6" s="317"/>
      <c r="W6" s="22"/>
      <c r="X6" s="317" t="s">
        <v>32</v>
      </c>
      <c r="Y6" s="317"/>
      <c r="Z6" s="22"/>
      <c r="AA6" s="317" t="s">
        <v>43</v>
      </c>
      <c r="AB6" s="317"/>
      <c r="AC6" s="22"/>
      <c r="AD6" s="317" t="s">
        <v>78</v>
      </c>
      <c r="AE6" s="317"/>
      <c r="AF6" s="54"/>
      <c r="AG6" s="63" t="s">
        <v>27</v>
      </c>
      <c r="AH6" s="65">
        <v>-1</v>
      </c>
      <c r="AI6" s="114">
        <v>-2</v>
      </c>
      <c r="AJ6" s="114">
        <v>-3</v>
      </c>
      <c r="AK6" s="114">
        <v>-4</v>
      </c>
      <c r="AL6" s="63" t="s">
        <v>27</v>
      </c>
      <c r="AM6" s="114">
        <v>-1</v>
      </c>
      <c r="AN6" s="114">
        <v>-2</v>
      </c>
      <c r="AO6" s="114">
        <v>-3</v>
      </c>
      <c r="AP6" s="114">
        <v>-4</v>
      </c>
      <c r="AQ6" s="107"/>
      <c r="AR6" s="107"/>
      <c r="AS6" s="47"/>
      <c r="AT6" s="47"/>
    </row>
    <row r="7" spans="1:46" ht="17.25" x14ac:dyDescent="0.3">
      <c r="A7" s="312"/>
      <c r="B7" s="312"/>
      <c r="C7" s="312"/>
      <c r="D7" s="312"/>
      <c r="E7" s="312"/>
      <c r="F7" s="312"/>
      <c r="G7" s="312"/>
      <c r="H7" s="30"/>
      <c r="I7" s="23"/>
      <c r="J7" s="23" t="s">
        <v>104</v>
      </c>
      <c r="K7" s="25"/>
      <c r="L7" s="26">
        <v>480000</v>
      </c>
      <c r="M7" s="26"/>
      <c r="N7" s="22"/>
      <c r="O7" s="23"/>
      <c r="P7" s="23" t="s">
        <v>90</v>
      </c>
      <c r="Q7" s="25"/>
      <c r="R7" s="26">
        <v>15000</v>
      </c>
      <c r="S7" s="26"/>
      <c r="T7" s="22"/>
      <c r="U7" s="27">
        <v>480000</v>
      </c>
      <c r="V7" s="28"/>
      <c r="W7" s="22"/>
      <c r="X7" s="27"/>
      <c r="Y7" s="28">
        <v>480000</v>
      </c>
      <c r="Z7" s="22"/>
      <c r="AA7" s="27">
        <v>121250</v>
      </c>
      <c r="AB7" s="28">
        <v>53000</v>
      </c>
      <c r="AC7" s="22"/>
      <c r="AD7" s="27">
        <v>3750</v>
      </c>
      <c r="AE7" s="28"/>
      <c r="AF7" s="54"/>
      <c r="AG7" s="111" t="s">
        <v>35</v>
      </c>
      <c r="AH7" s="69"/>
      <c r="AI7" s="69"/>
      <c r="AJ7" s="69"/>
      <c r="AK7" s="69"/>
      <c r="AL7" s="115" t="s">
        <v>55</v>
      </c>
      <c r="AM7" s="69"/>
      <c r="AN7" s="69"/>
      <c r="AO7" s="69"/>
      <c r="AP7" s="79"/>
      <c r="AQ7" s="107"/>
      <c r="AR7" s="107"/>
      <c r="AS7" s="47"/>
      <c r="AT7" s="47"/>
    </row>
    <row r="8" spans="1:46" ht="17.25" x14ac:dyDescent="0.3">
      <c r="A8" s="312"/>
      <c r="B8" s="312"/>
      <c r="C8" s="312"/>
      <c r="D8" s="312"/>
      <c r="E8" s="312"/>
      <c r="F8" s="312"/>
      <c r="G8" s="312"/>
      <c r="H8" s="30"/>
      <c r="I8" s="23"/>
      <c r="J8" s="24" t="s">
        <v>32</v>
      </c>
      <c r="K8" s="25"/>
      <c r="L8" s="26"/>
      <c r="M8" s="26">
        <v>480000</v>
      </c>
      <c r="N8" s="22"/>
      <c r="O8" s="23"/>
      <c r="P8" s="24" t="s">
        <v>105</v>
      </c>
      <c r="Q8" s="25"/>
      <c r="R8" s="26"/>
      <c r="S8" s="26">
        <v>15000</v>
      </c>
      <c r="T8" s="22"/>
      <c r="U8" s="27"/>
      <c r="V8" s="29"/>
      <c r="W8" s="22"/>
      <c r="X8" s="27"/>
      <c r="Y8" s="29"/>
      <c r="Z8" s="22"/>
      <c r="AA8" s="27">
        <v>26500</v>
      </c>
      <c r="AB8" s="29">
        <v>25750</v>
      </c>
      <c r="AC8" s="22"/>
      <c r="AD8" s="27">
        <v>3000</v>
      </c>
      <c r="AE8" s="29"/>
      <c r="AF8" s="54"/>
      <c r="AG8" s="76" t="s">
        <v>39</v>
      </c>
      <c r="AH8" s="77"/>
      <c r="AI8" s="77"/>
      <c r="AJ8" s="77"/>
      <c r="AK8" s="101"/>
      <c r="AL8" s="116" t="s">
        <v>32</v>
      </c>
      <c r="AM8" s="77"/>
      <c r="AN8" s="77">
        <v>480000</v>
      </c>
      <c r="AO8" s="77"/>
      <c r="AP8" s="79"/>
      <c r="AQ8" s="107"/>
      <c r="AR8" s="107"/>
      <c r="AS8" s="47"/>
      <c r="AT8" s="47"/>
    </row>
    <row r="9" spans="1:46" ht="14.25" customHeight="1" x14ac:dyDescent="0.3">
      <c r="A9" s="312" t="s">
        <v>106</v>
      </c>
      <c r="B9" s="312"/>
      <c r="C9" s="312"/>
      <c r="D9" s="312"/>
      <c r="E9" s="312"/>
      <c r="F9" s="30"/>
      <c r="G9" s="30"/>
      <c r="H9" s="30"/>
      <c r="I9" s="23"/>
      <c r="J9" s="24" t="s">
        <v>60</v>
      </c>
      <c r="K9" s="25"/>
      <c r="L9" s="26"/>
      <c r="M9" s="26"/>
      <c r="N9" s="22"/>
      <c r="O9" s="23"/>
      <c r="P9" s="23" t="s">
        <v>107</v>
      </c>
      <c r="Q9" s="25"/>
      <c r="R9" s="26"/>
      <c r="S9" s="26"/>
      <c r="T9" s="22"/>
      <c r="U9" s="27"/>
      <c r="V9" s="29"/>
      <c r="W9" s="22"/>
      <c r="X9" s="27"/>
      <c r="Y9" s="29"/>
      <c r="Z9" s="22"/>
      <c r="AA9" s="27">
        <v>25000</v>
      </c>
      <c r="AB9" s="29"/>
      <c r="AC9" s="22"/>
      <c r="AD9" s="27">
        <v>750</v>
      </c>
      <c r="AE9" s="29"/>
      <c r="AF9" s="54"/>
      <c r="AG9" s="82" t="s">
        <v>43</v>
      </c>
      <c r="AH9" s="77"/>
      <c r="AI9" s="77">
        <v>94000</v>
      </c>
      <c r="AJ9" s="77"/>
      <c r="AK9" s="101"/>
      <c r="AL9" s="116" t="s">
        <v>108</v>
      </c>
      <c r="AM9" s="77"/>
      <c r="AN9" s="85">
        <v>-6000</v>
      </c>
      <c r="AO9" s="77"/>
      <c r="AP9" s="79"/>
      <c r="AQ9" s="107"/>
      <c r="AR9" s="107"/>
      <c r="AS9" s="47"/>
      <c r="AT9" s="47"/>
    </row>
    <row r="10" spans="1:46" ht="17.25" x14ac:dyDescent="0.3">
      <c r="A10" s="312" t="s">
        <v>109</v>
      </c>
      <c r="B10" s="312"/>
      <c r="C10" s="312"/>
      <c r="D10" s="312"/>
      <c r="E10" s="312"/>
      <c r="F10" s="312"/>
      <c r="G10" s="312"/>
      <c r="H10" s="30"/>
      <c r="I10" s="23"/>
      <c r="J10" s="23" t="s">
        <v>43</v>
      </c>
      <c r="K10" s="25"/>
      <c r="L10" s="26">
        <v>121250</v>
      </c>
      <c r="M10" s="26"/>
      <c r="N10" s="22"/>
      <c r="O10" s="23"/>
      <c r="P10" s="24" t="s">
        <v>64</v>
      </c>
      <c r="Q10" s="25"/>
      <c r="R10" s="26"/>
      <c r="S10" s="26"/>
      <c r="T10" s="22"/>
      <c r="U10" s="27"/>
      <c r="V10" s="29"/>
      <c r="W10" s="22"/>
      <c r="X10" s="27"/>
      <c r="Y10" s="29"/>
      <c r="Z10" s="22"/>
      <c r="AA10" s="27"/>
      <c r="AB10" s="29"/>
      <c r="AC10" s="22"/>
      <c r="AD10" s="27"/>
      <c r="AE10" s="29"/>
      <c r="AF10" s="54"/>
      <c r="AG10" s="82" t="s">
        <v>104</v>
      </c>
      <c r="AH10" s="77"/>
      <c r="AI10" s="77">
        <v>480000</v>
      </c>
      <c r="AJ10" s="77"/>
      <c r="AK10" s="101"/>
      <c r="AL10" s="117" t="s">
        <v>65</v>
      </c>
      <c r="AM10" s="77"/>
      <c r="AN10" s="77"/>
      <c r="AO10" s="85">
        <f>SUM(AN8:AN9)</f>
        <v>474000</v>
      </c>
      <c r="AP10" s="79"/>
      <c r="AQ10" s="107"/>
      <c r="AR10" s="107"/>
      <c r="AS10" s="47"/>
      <c r="AT10" s="47"/>
    </row>
    <row r="11" spans="1:46" ht="17.25" x14ac:dyDescent="0.3">
      <c r="A11" s="312"/>
      <c r="B11" s="312"/>
      <c r="C11" s="312"/>
      <c r="D11" s="312"/>
      <c r="E11" s="312"/>
      <c r="F11" s="312"/>
      <c r="G11" s="312"/>
      <c r="H11" s="22"/>
      <c r="I11" s="31"/>
      <c r="J11" s="31" t="s">
        <v>78</v>
      </c>
      <c r="K11" s="26"/>
      <c r="L11" s="26">
        <v>3750</v>
      </c>
      <c r="M11" s="26"/>
      <c r="N11" s="22"/>
      <c r="O11" s="31"/>
      <c r="P11" s="31" t="s">
        <v>43</v>
      </c>
      <c r="Q11" s="26"/>
      <c r="R11" s="26">
        <v>25000</v>
      </c>
      <c r="S11" s="26"/>
      <c r="T11" s="22"/>
      <c r="U11" s="27"/>
      <c r="V11" s="29"/>
      <c r="W11" s="22"/>
      <c r="X11" s="27"/>
      <c r="Y11" s="29"/>
      <c r="Z11" s="22"/>
      <c r="AA11" s="27"/>
      <c r="AB11" s="29"/>
      <c r="AC11" s="22"/>
      <c r="AD11" s="27"/>
      <c r="AE11" s="29"/>
      <c r="AF11" s="54"/>
      <c r="AG11" s="86" t="s">
        <v>48</v>
      </c>
      <c r="AH11" s="87"/>
      <c r="AI11" s="90">
        <v>-125000</v>
      </c>
      <c r="AJ11" s="87"/>
      <c r="AK11" s="101"/>
      <c r="AL11" s="118"/>
      <c r="AM11" s="77"/>
      <c r="AN11" s="77"/>
      <c r="AO11" s="77"/>
      <c r="AP11" s="79"/>
      <c r="AQ11" s="107"/>
      <c r="AR11" s="107"/>
      <c r="AS11" s="47"/>
      <c r="AT11" s="47"/>
    </row>
    <row r="12" spans="1:46" ht="17.25" x14ac:dyDescent="0.3">
      <c r="A12" s="312" t="s">
        <v>110</v>
      </c>
      <c r="B12" s="312"/>
      <c r="C12" s="312"/>
      <c r="D12" s="312"/>
      <c r="E12" s="312"/>
      <c r="F12" s="312"/>
      <c r="G12" s="312"/>
      <c r="H12" s="22"/>
      <c r="I12" s="31"/>
      <c r="J12" s="32" t="s">
        <v>48</v>
      </c>
      <c r="K12" s="26"/>
      <c r="L12" s="26"/>
      <c r="M12" s="26">
        <v>125000</v>
      </c>
      <c r="N12" s="22"/>
      <c r="O12" s="31"/>
      <c r="P12" s="32" t="s">
        <v>38</v>
      </c>
      <c r="Q12" s="26"/>
      <c r="R12" s="26"/>
      <c r="S12" s="26">
        <v>25000</v>
      </c>
      <c r="T12" s="22"/>
      <c r="U12" s="33">
        <f>SUM(U7:U11)</f>
        <v>480000</v>
      </c>
      <c r="V12" s="34"/>
      <c r="W12" s="22"/>
      <c r="X12" s="33"/>
      <c r="Y12" s="34">
        <f>SUM(Y7:Y11)</f>
        <v>480000</v>
      </c>
      <c r="Z12" s="22"/>
      <c r="AA12" s="33">
        <f>SUM(AA7:AA11)</f>
        <v>172750</v>
      </c>
      <c r="AB12" s="34">
        <f>SUM(AB7:AB11)</f>
        <v>78750</v>
      </c>
      <c r="AC12" s="22"/>
      <c r="AD12" s="33">
        <f>SUM(AD7:AD11)</f>
        <v>7500</v>
      </c>
      <c r="AE12" s="34">
        <v>7500</v>
      </c>
      <c r="AF12" s="54"/>
      <c r="AG12" s="82" t="s">
        <v>38</v>
      </c>
      <c r="AH12" s="77"/>
      <c r="AI12" s="85">
        <v>25000</v>
      </c>
      <c r="AJ12" s="77"/>
      <c r="AK12" s="101"/>
      <c r="AL12" s="87"/>
      <c r="AM12" s="77"/>
      <c r="AN12" s="77"/>
      <c r="AO12" s="77"/>
      <c r="AP12" s="79"/>
      <c r="AQ12" s="107"/>
      <c r="AR12" s="107"/>
      <c r="AS12" s="47"/>
      <c r="AT12" s="47"/>
    </row>
    <row r="13" spans="1:46" ht="18" thickBot="1" x14ac:dyDescent="0.35">
      <c r="A13" s="312"/>
      <c r="B13" s="312"/>
      <c r="C13" s="312"/>
      <c r="D13" s="312"/>
      <c r="E13" s="312"/>
      <c r="F13" s="312"/>
      <c r="G13" s="312"/>
      <c r="H13" s="22"/>
      <c r="I13" s="31"/>
      <c r="J13" s="31" t="s">
        <v>111</v>
      </c>
      <c r="K13" s="26"/>
      <c r="L13" s="26"/>
      <c r="M13" s="26"/>
      <c r="N13" s="22"/>
      <c r="O13" s="31"/>
      <c r="P13" s="31" t="s">
        <v>112</v>
      </c>
      <c r="Q13" s="26"/>
      <c r="R13" s="26"/>
      <c r="S13" s="26"/>
      <c r="T13" s="22"/>
      <c r="U13" s="35">
        <f>U12-V12</f>
        <v>480000</v>
      </c>
      <c r="V13" s="36"/>
      <c r="W13" s="22"/>
      <c r="X13" s="37"/>
      <c r="Y13" s="38">
        <f>Y12-X12</f>
        <v>480000</v>
      </c>
      <c r="Z13" s="22"/>
      <c r="AA13" s="35">
        <f>AA12-AB12</f>
        <v>94000</v>
      </c>
      <c r="AB13" s="36"/>
      <c r="AC13" s="22"/>
      <c r="AD13" s="318" t="s">
        <v>68</v>
      </c>
      <c r="AE13" s="318"/>
      <c r="AF13" s="54"/>
      <c r="AG13" s="76" t="s">
        <v>54</v>
      </c>
      <c r="AH13" s="77"/>
      <c r="AI13" s="77"/>
      <c r="AJ13" s="85">
        <f>SUM(AI9:AI12)</f>
        <v>474000</v>
      </c>
      <c r="AK13" s="101"/>
      <c r="AL13" s="87"/>
      <c r="AM13" s="77"/>
      <c r="AN13" s="77"/>
      <c r="AO13" s="77"/>
      <c r="AP13" s="79"/>
      <c r="AQ13" s="107"/>
      <c r="AR13" s="107"/>
      <c r="AS13" s="47"/>
      <c r="AT13" s="47"/>
    </row>
    <row r="14" spans="1:46" ht="18.75" thickTop="1" thickBot="1" x14ac:dyDescent="0.35">
      <c r="A14" s="22" t="s">
        <v>113</v>
      </c>
      <c r="B14" s="22"/>
      <c r="C14" s="22"/>
      <c r="D14" s="22"/>
      <c r="E14" s="22"/>
      <c r="F14" s="22"/>
      <c r="G14" s="22"/>
      <c r="H14" s="22"/>
      <c r="I14" s="31"/>
      <c r="J14" s="32" t="s">
        <v>71</v>
      </c>
      <c r="K14" s="26"/>
      <c r="L14" s="26"/>
      <c r="M14" s="26"/>
      <c r="N14" s="22"/>
      <c r="O14" s="31"/>
      <c r="P14" s="32" t="s">
        <v>114</v>
      </c>
      <c r="Q14" s="26"/>
      <c r="R14" s="26"/>
      <c r="S14" s="26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54"/>
      <c r="AG14" s="96" t="s">
        <v>69</v>
      </c>
      <c r="AH14" s="87"/>
      <c r="AI14" s="87"/>
      <c r="AJ14" s="87"/>
      <c r="AK14" s="119">
        <f>SUM(AJ13)</f>
        <v>474000</v>
      </c>
      <c r="AL14" s="117" t="s">
        <v>70</v>
      </c>
      <c r="AM14" s="90"/>
      <c r="AN14" s="90"/>
      <c r="AO14" s="90"/>
      <c r="AP14" s="119">
        <f>SUM(AO10)</f>
        <v>474000</v>
      </c>
      <c r="AQ14" s="107"/>
      <c r="AR14" s="107"/>
      <c r="AS14" s="47"/>
      <c r="AT14" s="47"/>
    </row>
    <row r="15" spans="1:46" ht="15.75" customHeight="1" thickTop="1" x14ac:dyDescent="0.3">
      <c r="A15" s="312" t="s">
        <v>115</v>
      </c>
      <c r="B15" s="312"/>
      <c r="C15" s="312"/>
      <c r="D15" s="312"/>
      <c r="E15" s="312"/>
      <c r="F15" s="312"/>
      <c r="G15" s="312"/>
      <c r="H15" s="22"/>
      <c r="I15" s="31"/>
      <c r="J15" s="31" t="s">
        <v>17</v>
      </c>
      <c r="K15" s="26"/>
      <c r="L15" s="26">
        <v>125000</v>
      </c>
      <c r="M15" s="26"/>
      <c r="N15" s="22"/>
      <c r="O15" s="31"/>
      <c r="P15" s="31" t="s">
        <v>116</v>
      </c>
      <c r="Q15" s="26"/>
      <c r="R15" s="26">
        <v>30000</v>
      </c>
      <c r="S15" s="26"/>
      <c r="T15" s="22"/>
      <c r="U15" s="317" t="s">
        <v>48</v>
      </c>
      <c r="V15" s="317"/>
      <c r="W15" s="22"/>
      <c r="X15" s="317" t="s">
        <v>17</v>
      </c>
      <c r="Y15" s="317"/>
      <c r="Z15" s="22"/>
      <c r="AA15" s="317" t="s">
        <v>67</v>
      </c>
      <c r="AB15" s="317"/>
      <c r="AC15" s="22"/>
      <c r="AD15" s="317" t="s">
        <v>38</v>
      </c>
      <c r="AE15" s="317"/>
      <c r="AF15" s="54"/>
      <c r="AG15" s="86"/>
      <c r="AH15" s="87"/>
      <c r="AI15" s="87"/>
      <c r="AJ15" s="87"/>
      <c r="AK15" s="87"/>
      <c r="AL15" s="87"/>
      <c r="AM15" s="90"/>
      <c r="AN15" s="90"/>
      <c r="AO15" s="90"/>
      <c r="AP15" s="91"/>
      <c r="AQ15" s="107"/>
      <c r="AR15" s="107"/>
      <c r="AS15" s="47"/>
      <c r="AT15" s="47"/>
    </row>
    <row r="16" spans="1:46" ht="15.75" customHeight="1" x14ac:dyDescent="0.3">
      <c r="A16" s="312"/>
      <c r="B16" s="312"/>
      <c r="C16" s="312"/>
      <c r="D16" s="312"/>
      <c r="E16" s="312"/>
      <c r="F16" s="312"/>
      <c r="G16" s="312"/>
      <c r="H16" s="22"/>
      <c r="I16" s="31"/>
      <c r="J16" s="32" t="s">
        <v>67</v>
      </c>
      <c r="K16" s="26"/>
      <c r="L16" s="26"/>
      <c r="M16" s="26">
        <v>125000</v>
      </c>
      <c r="N16" s="22"/>
      <c r="O16" s="31"/>
      <c r="P16" s="32" t="s">
        <v>117</v>
      </c>
      <c r="Q16" s="26"/>
      <c r="R16" s="26"/>
      <c r="S16" s="26">
        <v>30000</v>
      </c>
      <c r="T16" s="22"/>
      <c r="U16" s="27"/>
      <c r="V16" s="28">
        <v>125000</v>
      </c>
      <c r="W16" s="22"/>
      <c r="X16" s="27">
        <v>125000</v>
      </c>
      <c r="Y16" s="28">
        <v>25000</v>
      </c>
      <c r="Z16" s="22"/>
      <c r="AA16" s="27">
        <v>25000</v>
      </c>
      <c r="AB16" s="28">
        <v>125000</v>
      </c>
      <c r="AC16" s="22"/>
      <c r="AD16" s="27">
        <v>50000</v>
      </c>
      <c r="AE16" s="28">
        <v>25000</v>
      </c>
      <c r="AF16" s="54"/>
      <c r="AG16" s="86"/>
      <c r="AH16" s="87"/>
      <c r="AI16" s="87"/>
      <c r="AJ16" s="87"/>
      <c r="AK16" s="87"/>
      <c r="AL16" s="87"/>
      <c r="AM16" s="90"/>
      <c r="AN16" s="90"/>
      <c r="AO16" s="90"/>
      <c r="AP16" s="103"/>
      <c r="AQ16" s="107"/>
      <c r="AR16" s="107"/>
      <c r="AS16" s="47"/>
      <c r="AT16" s="47"/>
    </row>
    <row r="17" spans="1:46" ht="17.25" x14ac:dyDescent="0.3">
      <c r="A17" s="22" t="s">
        <v>118</v>
      </c>
      <c r="B17" s="22"/>
      <c r="C17" s="22"/>
      <c r="D17" s="22"/>
      <c r="E17" s="22"/>
      <c r="F17" s="22"/>
      <c r="G17" s="22"/>
      <c r="H17" s="22"/>
      <c r="I17" s="31"/>
      <c r="J17" s="32" t="s">
        <v>76</v>
      </c>
      <c r="K17" s="26"/>
      <c r="L17" s="26"/>
      <c r="M17" s="26"/>
      <c r="N17" s="22"/>
      <c r="O17" s="31"/>
      <c r="P17" s="31" t="s">
        <v>119</v>
      </c>
      <c r="Q17" s="26"/>
      <c r="R17" s="26"/>
      <c r="S17" s="26"/>
      <c r="T17" s="22"/>
      <c r="U17" s="27"/>
      <c r="V17" s="29"/>
      <c r="W17" s="22"/>
      <c r="X17" s="27"/>
      <c r="Y17" s="29">
        <v>50000</v>
      </c>
      <c r="Z17" s="22"/>
      <c r="AA17" s="27">
        <v>50000</v>
      </c>
      <c r="AB17" s="29"/>
      <c r="AC17" s="22"/>
      <c r="AD17" s="27">
        <v>25000</v>
      </c>
      <c r="AE17" s="29">
        <v>25000</v>
      </c>
      <c r="AF17" s="54"/>
      <c r="AG17" s="86"/>
      <c r="AH17" s="87"/>
      <c r="AI17" s="87"/>
      <c r="AJ17" s="87"/>
      <c r="AK17" s="87"/>
      <c r="AL17" s="87"/>
      <c r="AM17" s="87"/>
      <c r="AN17" s="87"/>
      <c r="AO17" s="87"/>
      <c r="AP17" s="103"/>
      <c r="AQ17" s="107"/>
      <c r="AR17" s="107"/>
      <c r="AS17" s="47"/>
      <c r="AT17" s="47"/>
    </row>
    <row r="18" spans="1:46" ht="17.25" x14ac:dyDescent="0.3">
      <c r="A18" s="22" t="s">
        <v>120</v>
      </c>
      <c r="B18" s="22"/>
      <c r="C18" s="22"/>
      <c r="D18" s="22"/>
      <c r="E18" s="22"/>
      <c r="F18" s="22"/>
      <c r="G18" s="22"/>
      <c r="H18" s="22"/>
      <c r="I18" s="31"/>
      <c r="J18" s="31" t="s">
        <v>67</v>
      </c>
      <c r="K18" s="26"/>
      <c r="L18" s="26">
        <v>25000</v>
      </c>
      <c r="M18" s="26"/>
      <c r="N18" s="22"/>
      <c r="O18" s="31"/>
      <c r="P18" s="32" t="s">
        <v>121</v>
      </c>
      <c r="Q18" s="26"/>
      <c r="R18" s="26"/>
      <c r="S18" s="26"/>
      <c r="T18" s="22"/>
      <c r="U18" s="27"/>
      <c r="V18" s="29"/>
      <c r="W18" s="22"/>
      <c r="X18" s="27"/>
      <c r="Y18" s="29">
        <v>25000</v>
      </c>
      <c r="Z18" s="22"/>
      <c r="AA18" s="27">
        <v>25000</v>
      </c>
      <c r="AB18" s="29"/>
      <c r="AC18" s="22"/>
      <c r="AD18" s="27"/>
      <c r="AE18" s="29"/>
      <c r="AF18" s="54"/>
      <c r="AG18" s="86"/>
      <c r="AH18" s="87"/>
      <c r="AI18" s="87"/>
      <c r="AJ18" s="87"/>
      <c r="AK18" s="87"/>
      <c r="AL18" s="87"/>
      <c r="AM18" s="87"/>
      <c r="AN18" s="87"/>
      <c r="AO18" s="87"/>
      <c r="AP18" s="103"/>
      <c r="AQ18" s="107"/>
      <c r="AR18" s="107"/>
      <c r="AS18" s="47"/>
      <c r="AT18" s="47"/>
    </row>
    <row r="19" spans="1:46" ht="17.25" x14ac:dyDescent="0.3">
      <c r="A19" s="22" t="s">
        <v>122</v>
      </c>
      <c r="B19" s="22"/>
      <c r="C19" s="22"/>
      <c r="D19" s="22"/>
      <c r="E19" s="22"/>
      <c r="F19" s="22"/>
      <c r="G19" s="22"/>
      <c r="H19" s="22"/>
      <c r="I19" s="31"/>
      <c r="J19" s="32" t="s">
        <v>17</v>
      </c>
      <c r="K19" s="26"/>
      <c r="L19" s="26"/>
      <c r="M19" s="26">
        <v>25000</v>
      </c>
      <c r="N19" s="22"/>
      <c r="O19" s="31"/>
      <c r="P19" s="31" t="s">
        <v>116</v>
      </c>
      <c r="Q19" s="26"/>
      <c r="R19" s="26">
        <v>9600000</v>
      </c>
      <c r="S19" s="26"/>
      <c r="T19" s="22"/>
      <c r="U19" s="27"/>
      <c r="V19" s="29"/>
      <c r="W19" s="22"/>
      <c r="X19" s="27"/>
      <c r="Y19" s="29">
        <v>25000</v>
      </c>
      <c r="Z19" s="22"/>
      <c r="AA19" s="27">
        <v>25000</v>
      </c>
      <c r="AB19" s="29"/>
      <c r="AC19" s="22"/>
      <c r="AD19" s="27"/>
      <c r="AE19" s="29"/>
      <c r="AF19" s="54"/>
      <c r="AG19" s="86"/>
      <c r="AH19" s="87"/>
      <c r="AI19" s="87"/>
      <c r="AJ19" s="87"/>
      <c r="AK19" s="87"/>
      <c r="AL19" s="87"/>
      <c r="AM19" s="87"/>
      <c r="AN19" s="87"/>
      <c r="AO19" s="87"/>
      <c r="AP19" s="103"/>
      <c r="AQ19" s="107"/>
      <c r="AR19" s="107"/>
      <c r="AS19" s="47"/>
      <c r="AT19" s="47"/>
    </row>
    <row r="20" spans="1:46" ht="15.75" customHeight="1" x14ac:dyDescent="0.3">
      <c r="A20" s="312" t="s">
        <v>123</v>
      </c>
      <c r="B20" s="312"/>
      <c r="C20" s="312"/>
      <c r="D20" s="312"/>
      <c r="E20" s="312"/>
      <c r="F20" s="312"/>
      <c r="G20" s="312"/>
      <c r="H20" s="22"/>
      <c r="I20" s="31"/>
      <c r="J20" s="31" t="s">
        <v>72</v>
      </c>
      <c r="K20" s="26"/>
      <c r="L20" s="26"/>
      <c r="M20" s="26"/>
      <c r="N20" s="22"/>
      <c r="O20" s="31"/>
      <c r="P20" s="32" t="s">
        <v>124</v>
      </c>
      <c r="Q20" s="26"/>
      <c r="R20" s="26"/>
      <c r="S20" s="26">
        <v>9600000</v>
      </c>
      <c r="T20" s="22"/>
      <c r="U20" s="27"/>
      <c r="V20" s="29"/>
      <c r="W20" s="22"/>
      <c r="X20" s="27"/>
      <c r="Y20" s="29"/>
      <c r="Z20" s="22"/>
      <c r="AA20" s="27"/>
      <c r="AB20" s="29"/>
      <c r="AC20" s="22"/>
      <c r="AD20" s="27"/>
      <c r="AE20" s="29"/>
      <c r="AF20" s="54"/>
      <c r="AG20" s="86"/>
      <c r="AH20" s="87"/>
      <c r="AI20" s="87"/>
      <c r="AJ20" s="87"/>
      <c r="AK20" s="87"/>
      <c r="AL20" s="87"/>
      <c r="AM20" s="87"/>
      <c r="AN20" s="87"/>
      <c r="AO20" s="87"/>
      <c r="AP20" s="103"/>
      <c r="AQ20" s="107"/>
      <c r="AR20" s="107"/>
      <c r="AS20" s="47"/>
      <c r="AT20" s="47"/>
    </row>
    <row r="21" spans="1:46" ht="15" customHeight="1" x14ac:dyDescent="0.3">
      <c r="A21" s="312"/>
      <c r="B21" s="312"/>
      <c r="C21" s="312"/>
      <c r="D21" s="312"/>
      <c r="E21" s="312"/>
      <c r="F21" s="312"/>
      <c r="G21" s="312"/>
      <c r="H21" s="22"/>
      <c r="I21" s="31"/>
      <c r="J21" s="32" t="s">
        <v>125</v>
      </c>
      <c r="K21" s="26"/>
      <c r="L21" s="26"/>
      <c r="M21" s="26"/>
      <c r="N21" s="22"/>
      <c r="O21" s="31"/>
      <c r="P21" s="31" t="s">
        <v>126</v>
      </c>
      <c r="Q21" s="26"/>
      <c r="R21" s="26"/>
      <c r="S21" s="26"/>
      <c r="T21" s="22"/>
      <c r="U21" s="33"/>
      <c r="V21" s="34">
        <f>SUM(V16:V20)</f>
        <v>125000</v>
      </c>
      <c r="W21" s="22"/>
      <c r="X21" s="33">
        <f>SUM(X16:X20)</f>
        <v>125000</v>
      </c>
      <c r="Y21" s="34">
        <f>SUM(Y16:Y20)</f>
        <v>125000</v>
      </c>
      <c r="Z21" s="22"/>
      <c r="AA21" s="33">
        <f>SUM(AA16:AA20)</f>
        <v>125000</v>
      </c>
      <c r="AB21" s="34">
        <f>SUM(AB16:AB20)</f>
        <v>125000</v>
      </c>
      <c r="AC21" s="22"/>
      <c r="AD21" s="33">
        <f>SUM(AD16:AD20)</f>
        <v>75000</v>
      </c>
      <c r="AE21" s="34">
        <f>SUM(AE16:AE20)</f>
        <v>50000</v>
      </c>
      <c r="AF21" s="54"/>
      <c r="AG21" s="86"/>
      <c r="AH21" s="87"/>
      <c r="AI21" s="87"/>
      <c r="AJ21" s="87"/>
      <c r="AK21" s="87"/>
      <c r="AL21" s="87"/>
      <c r="AM21" s="87"/>
      <c r="AN21" s="87"/>
      <c r="AO21" s="87"/>
      <c r="AP21" s="103"/>
      <c r="AQ21" s="107"/>
      <c r="AR21" s="107"/>
      <c r="AS21" s="47"/>
      <c r="AT21" s="47"/>
    </row>
    <row r="22" spans="1:46" ht="15" customHeight="1" thickBot="1" x14ac:dyDescent="0.35">
      <c r="A22" s="30" t="s">
        <v>127</v>
      </c>
      <c r="B22" s="30"/>
      <c r="C22" s="30"/>
      <c r="D22" s="30"/>
      <c r="E22" s="30"/>
      <c r="F22" s="30"/>
      <c r="G22" s="30"/>
      <c r="H22" s="22"/>
      <c r="I22" s="31"/>
      <c r="J22" s="31" t="s">
        <v>38</v>
      </c>
      <c r="K22" s="26"/>
      <c r="L22" s="26">
        <v>50000</v>
      </c>
      <c r="M22" s="26"/>
      <c r="N22" s="22"/>
      <c r="O22" s="31"/>
      <c r="P22" s="32" t="s">
        <v>128</v>
      </c>
      <c r="Q22" s="26"/>
      <c r="R22" s="26"/>
      <c r="S22" s="26"/>
      <c r="T22" s="22"/>
      <c r="U22" s="37"/>
      <c r="V22" s="38">
        <f>SUM(V21)</f>
        <v>125000</v>
      </c>
      <c r="W22" s="22"/>
      <c r="X22" s="318" t="s">
        <v>68</v>
      </c>
      <c r="Y22" s="318"/>
      <c r="Z22" s="22"/>
      <c r="AA22" s="318" t="s">
        <v>68</v>
      </c>
      <c r="AB22" s="318"/>
      <c r="AC22" s="22"/>
      <c r="AD22" s="35">
        <f>AD21-AE21</f>
        <v>25000</v>
      </c>
      <c r="AE22" s="36"/>
      <c r="AF22" s="54"/>
      <c r="AG22" s="86"/>
      <c r="AH22" s="87"/>
      <c r="AI22" s="87"/>
      <c r="AJ22" s="87"/>
      <c r="AK22" s="87"/>
      <c r="AL22" s="87"/>
      <c r="AM22" s="87"/>
      <c r="AN22" s="87"/>
      <c r="AO22" s="87"/>
      <c r="AP22" s="103"/>
      <c r="AQ22" s="107"/>
      <c r="AR22" s="107"/>
      <c r="AS22" s="47"/>
      <c r="AT22" s="47"/>
    </row>
    <row r="23" spans="1:46" ht="18" thickTop="1" x14ac:dyDescent="0.3">
      <c r="A23" s="22" t="s">
        <v>31</v>
      </c>
      <c r="B23" s="41">
        <v>480000</v>
      </c>
      <c r="C23" s="22"/>
      <c r="D23" s="22"/>
      <c r="E23" s="22"/>
      <c r="F23" s="22"/>
      <c r="G23" s="22"/>
      <c r="H23" s="22"/>
      <c r="I23" s="31"/>
      <c r="J23" s="31" t="s">
        <v>78</v>
      </c>
      <c r="K23" s="26"/>
      <c r="L23" s="26">
        <v>3000</v>
      </c>
      <c r="M23" s="26"/>
      <c r="N23" s="22"/>
      <c r="O23" s="31"/>
      <c r="P23" s="31" t="s">
        <v>105</v>
      </c>
      <c r="Q23" s="26"/>
      <c r="R23" s="26">
        <v>6000000</v>
      </c>
      <c r="S23" s="26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54"/>
      <c r="AG23" s="86"/>
      <c r="AH23" s="87"/>
      <c r="AI23" s="87"/>
      <c r="AJ23" s="87"/>
      <c r="AK23" s="87"/>
      <c r="AL23" s="87"/>
      <c r="AM23" s="87"/>
      <c r="AN23" s="87"/>
      <c r="AO23" s="87"/>
      <c r="AP23" s="103"/>
      <c r="AQ23" s="107"/>
      <c r="AR23" s="107"/>
      <c r="AS23" s="47"/>
      <c r="AT23" s="47"/>
    </row>
    <row r="24" spans="1:46" ht="17.25" x14ac:dyDescent="0.3">
      <c r="A24" s="42" t="s">
        <v>32</v>
      </c>
      <c r="B24" s="41">
        <v>480000</v>
      </c>
      <c r="C24" s="22"/>
      <c r="D24" s="22"/>
      <c r="E24" s="22"/>
      <c r="F24" s="22"/>
      <c r="G24" s="22"/>
      <c r="H24" s="22"/>
      <c r="I24" s="31"/>
      <c r="J24" s="32" t="s">
        <v>43</v>
      </c>
      <c r="K24" s="26"/>
      <c r="L24" s="26"/>
      <c r="M24" s="26">
        <v>53000</v>
      </c>
      <c r="N24" s="22"/>
      <c r="O24" s="31"/>
      <c r="P24" s="32" t="s">
        <v>90</v>
      </c>
      <c r="Q24" s="26"/>
      <c r="R24" s="26"/>
      <c r="S24" s="26">
        <v>6000000</v>
      </c>
      <c r="T24" s="22"/>
      <c r="U24" s="317" t="s">
        <v>42</v>
      </c>
      <c r="V24" s="317"/>
      <c r="W24" s="22"/>
      <c r="X24" s="317" t="s">
        <v>90</v>
      </c>
      <c r="Y24" s="317"/>
      <c r="Z24" s="22"/>
      <c r="AA24" s="317" t="s">
        <v>91</v>
      </c>
      <c r="AB24" s="317"/>
      <c r="AC24" s="22"/>
      <c r="AD24" s="317" t="s">
        <v>116</v>
      </c>
      <c r="AE24" s="317"/>
      <c r="AF24" s="54"/>
      <c r="AG24" s="96" t="s">
        <v>82</v>
      </c>
      <c r="AH24" s="87"/>
      <c r="AI24" s="87"/>
      <c r="AJ24" s="87"/>
      <c r="AK24" s="87"/>
      <c r="AL24" s="87"/>
      <c r="AM24" s="87"/>
      <c r="AN24" s="87"/>
      <c r="AO24" s="87"/>
      <c r="AP24" s="103"/>
      <c r="AQ24" s="107"/>
      <c r="AR24" s="107"/>
      <c r="AS24" s="47"/>
      <c r="AT24" s="47"/>
    </row>
    <row r="25" spans="1:46" ht="17.25" x14ac:dyDescent="0.3">
      <c r="A25" s="22"/>
      <c r="B25" s="22"/>
      <c r="C25" s="22"/>
      <c r="D25" s="22"/>
      <c r="E25" s="22"/>
      <c r="F25" s="22"/>
      <c r="G25" s="22"/>
      <c r="H25" s="22"/>
      <c r="I25" s="31"/>
      <c r="J25" s="32" t="s">
        <v>129</v>
      </c>
      <c r="K25" s="26"/>
      <c r="L25" s="26"/>
      <c r="M25" s="26"/>
      <c r="N25" s="22"/>
      <c r="O25" s="31"/>
      <c r="P25" s="32" t="s">
        <v>130</v>
      </c>
      <c r="Q25" s="26"/>
      <c r="R25" s="26"/>
      <c r="S25" s="26"/>
      <c r="T25" s="22"/>
      <c r="U25" s="27"/>
      <c r="V25" s="28">
        <v>1500</v>
      </c>
      <c r="W25" s="22"/>
      <c r="X25" s="27">
        <v>15000000</v>
      </c>
      <c r="Y25" s="28">
        <v>6000000</v>
      </c>
      <c r="Z25" s="22"/>
      <c r="AA25" s="27">
        <v>6000000</v>
      </c>
      <c r="AB25" s="28">
        <v>15000000</v>
      </c>
      <c r="AC25" s="22"/>
      <c r="AD25" s="27">
        <v>30000</v>
      </c>
      <c r="AE25" s="28"/>
      <c r="AF25" s="54"/>
      <c r="AG25" s="86" t="s">
        <v>84</v>
      </c>
      <c r="AH25" s="87"/>
      <c r="AI25" s="87"/>
      <c r="AJ25" s="87"/>
      <c r="AK25" s="87"/>
      <c r="AL25" s="87"/>
      <c r="AM25" s="87"/>
      <c r="AN25" s="87"/>
      <c r="AO25" s="87"/>
      <c r="AP25" s="103"/>
      <c r="AQ25" s="107"/>
      <c r="AR25" s="107"/>
      <c r="AS25" s="47"/>
      <c r="AT25" s="47"/>
    </row>
    <row r="26" spans="1:46" ht="17.25" x14ac:dyDescent="0.3">
      <c r="A26" s="22"/>
      <c r="B26" s="22"/>
      <c r="C26" s="22"/>
      <c r="D26" s="22"/>
      <c r="E26" s="22"/>
      <c r="F26" s="22"/>
      <c r="G26" s="22"/>
      <c r="H26" s="22"/>
      <c r="I26" s="31"/>
      <c r="J26" s="31" t="s">
        <v>67</v>
      </c>
      <c r="K26" s="26"/>
      <c r="L26" s="26">
        <v>50000</v>
      </c>
      <c r="M26" s="26"/>
      <c r="N26" s="22"/>
      <c r="O26" s="31"/>
      <c r="P26" s="31" t="s">
        <v>38</v>
      </c>
      <c r="Q26" s="26"/>
      <c r="R26" s="26">
        <v>25000</v>
      </c>
      <c r="S26" s="26"/>
      <c r="T26" s="22"/>
      <c r="U26" s="27"/>
      <c r="V26" s="29"/>
      <c r="W26" s="22"/>
      <c r="X26" s="27"/>
      <c r="Y26" s="29"/>
      <c r="Z26" s="22"/>
      <c r="AA26" s="27"/>
      <c r="AB26" s="29"/>
      <c r="AC26" s="22"/>
      <c r="AD26" s="27">
        <v>9600000</v>
      </c>
      <c r="AE26" s="29"/>
      <c r="AF26" s="54"/>
      <c r="AG26" s="86" t="s">
        <v>86</v>
      </c>
      <c r="AH26" s="90">
        <v>9000000</v>
      </c>
      <c r="AI26" s="87"/>
      <c r="AJ26" s="87"/>
      <c r="AK26" s="87"/>
      <c r="AL26" s="87"/>
      <c r="AM26" s="87"/>
      <c r="AN26" s="87"/>
      <c r="AO26" s="87"/>
      <c r="AP26" s="103"/>
      <c r="AQ26" s="107"/>
      <c r="AR26" s="107"/>
      <c r="AS26" s="47"/>
      <c r="AT26" s="47"/>
    </row>
    <row r="27" spans="1:46" ht="17.25" x14ac:dyDescent="0.3">
      <c r="A27" s="22"/>
      <c r="B27" s="22"/>
      <c r="C27" s="22"/>
      <c r="D27" s="22"/>
      <c r="E27" s="22"/>
      <c r="F27" s="22"/>
      <c r="G27" s="22"/>
      <c r="H27" s="22"/>
      <c r="I27" s="31"/>
      <c r="J27" s="32" t="s">
        <v>17</v>
      </c>
      <c r="K27" s="26"/>
      <c r="L27" s="26"/>
      <c r="M27" s="26">
        <v>50000</v>
      </c>
      <c r="N27" s="22"/>
      <c r="O27" s="31"/>
      <c r="P27" s="31" t="s">
        <v>131</v>
      </c>
      <c r="Q27" s="26"/>
      <c r="R27" s="26">
        <v>750</v>
      </c>
      <c r="S27" s="26"/>
      <c r="T27" s="22"/>
      <c r="U27" s="27"/>
      <c r="V27" s="29"/>
      <c r="W27" s="22"/>
      <c r="X27" s="27"/>
      <c r="Y27" s="29"/>
      <c r="Z27" s="22"/>
      <c r="AA27" s="27"/>
      <c r="AB27" s="29"/>
      <c r="AC27" s="22"/>
      <c r="AD27" s="27"/>
      <c r="AE27" s="29"/>
      <c r="AF27" s="54"/>
      <c r="AG27" s="86" t="s">
        <v>116</v>
      </c>
      <c r="AH27" s="90">
        <v>9630000</v>
      </c>
      <c r="AI27" s="87"/>
      <c r="AJ27" s="87"/>
      <c r="AK27" s="87"/>
      <c r="AL27" s="87"/>
      <c r="AM27" s="87"/>
      <c r="AN27" s="87"/>
      <c r="AO27" s="87"/>
      <c r="AP27" s="103"/>
      <c r="AQ27" s="107"/>
      <c r="AR27" s="107"/>
      <c r="AS27" s="47"/>
      <c r="AT27" s="47"/>
    </row>
    <row r="28" spans="1:46" ht="17.25" x14ac:dyDescent="0.3">
      <c r="A28" s="22"/>
      <c r="B28" s="22"/>
      <c r="C28" s="22"/>
      <c r="D28" s="22"/>
      <c r="E28" s="22"/>
      <c r="F28" s="22"/>
      <c r="G28" s="22"/>
      <c r="H28" s="22"/>
      <c r="I28" s="31"/>
      <c r="J28" s="31" t="s">
        <v>132</v>
      </c>
      <c r="K28" s="26"/>
      <c r="L28" s="26"/>
      <c r="M28" s="26"/>
      <c r="N28" s="22"/>
      <c r="O28" s="31"/>
      <c r="P28" s="32" t="s">
        <v>43</v>
      </c>
      <c r="Q28" s="26"/>
      <c r="R28" s="26"/>
      <c r="S28" s="26">
        <f>SUM(R26:R27)</f>
        <v>25750</v>
      </c>
      <c r="T28" s="22"/>
      <c r="U28" s="27"/>
      <c r="V28" s="29"/>
      <c r="W28" s="22"/>
      <c r="X28" s="27"/>
      <c r="Y28" s="29"/>
      <c r="Z28" s="22"/>
      <c r="AA28" s="27"/>
      <c r="AB28" s="29"/>
      <c r="AC28" s="22"/>
      <c r="AD28" s="27"/>
      <c r="AE28" s="29"/>
      <c r="AF28" s="54"/>
      <c r="AG28" s="86"/>
      <c r="AH28" s="87"/>
      <c r="AI28" s="87"/>
      <c r="AJ28" s="87"/>
      <c r="AK28" s="87"/>
      <c r="AL28" s="87"/>
      <c r="AM28" s="87"/>
      <c r="AN28" s="87"/>
      <c r="AO28" s="87"/>
      <c r="AP28" s="103"/>
      <c r="AQ28" s="107"/>
      <c r="AR28" s="107"/>
      <c r="AS28" s="47"/>
      <c r="AT28" s="47"/>
    </row>
    <row r="29" spans="1:46" ht="17.25" x14ac:dyDescent="0.3">
      <c r="A29" s="22"/>
      <c r="B29" s="22"/>
      <c r="C29" s="22"/>
      <c r="D29" s="22"/>
      <c r="E29" s="22"/>
      <c r="F29" s="22"/>
      <c r="G29" s="22"/>
      <c r="H29" s="22"/>
      <c r="I29" s="31"/>
      <c r="J29" s="32" t="s">
        <v>133</v>
      </c>
      <c r="K29" s="26"/>
      <c r="L29" s="26"/>
      <c r="M29" s="26"/>
      <c r="N29" s="22"/>
      <c r="O29" s="31"/>
      <c r="P29" s="32" t="s">
        <v>134</v>
      </c>
      <c r="Q29" s="26"/>
      <c r="R29" s="26"/>
      <c r="S29" s="26"/>
      <c r="T29" s="22"/>
      <c r="U29" s="27"/>
      <c r="V29" s="29"/>
      <c r="W29" s="22"/>
      <c r="X29" s="27"/>
      <c r="Y29" s="29"/>
      <c r="Z29" s="22"/>
      <c r="AA29" s="27"/>
      <c r="AB29" s="29"/>
      <c r="AC29" s="22"/>
      <c r="AD29" s="27"/>
      <c r="AE29" s="29"/>
      <c r="AF29" s="54"/>
      <c r="AG29" s="86"/>
      <c r="AH29" s="87"/>
      <c r="AI29" s="87"/>
      <c r="AJ29" s="87"/>
      <c r="AK29" s="87"/>
      <c r="AL29" s="87"/>
      <c r="AM29" s="87"/>
      <c r="AN29" s="87"/>
      <c r="AO29" s="87"/>
      <c r="AP29" s="103"/>
      <c r="AQ29" s="107"/>
      <c r="AR29" s="107"/>
      <c r="AS29" s="47"/>
      <c r="AT29" s="47"/>
    </row>
    <row r="30" spans="1:46" ht="17.25" x14ac:dyDescent="0.3">
      <c r="A30" s="22"/>
      <c r="B30" s="22"/>
      <c r="C30" s="22"/>
      <c r="D30" s="22"/>
      <c r="E30" s="22"/>
      <c r="F30" s="22"/>
      <c r="G30" s="22"/>
      <c r="H30" s="22"/>
      <c r="I30" s="31"/>
      <c r="J30" s="31" t="s">
        <v>43</v>
      </c>
      <c r="K30" s="26"/>
      <c r="L30" s="26">
        <f>SUM(M31:M32)</f>
        <v>26500</v>
      </c>
      <c r="M30" s="26"/>
      <c r="N30" s="22"/>
      <c r="O30" s="31"/>
      <c r="P30" s="31" t="s">
        <v>67</v>
      </c>
      <c r="Q30" s="26"/>
      <c r="R30" s="26">
        <v>25000</v>
      </c>
      <c r="S30" s="26"/>
      <c r="T30" s="22"/>
      <c r="U30" s="33">
        <v>1500</v>
      </c>
      <c r="V30" s="34">
        <f>SUM(V25:V29)</f>
        <v>1500</v>
      </c>
      <c r="W30" s="22"/>
      <c r="X30" s="33">
        <f>SUM(X25:X29)</f>
        <v>15000000</v>
      </c>
      <c r="Y30" s="34">
        <f>SUM(Y25:Y29)</f>
        <v>6000000</v>
      </c>
      <c r="Z30" s="22"/>
      <c r="AA30" s="33">
        <f>SUM(AA25:AA29)</f>
        <v>6000000</v>
      </c>
      <c r="AB30" s="34">
        <f>SUM(AB25:AB29)</f>
        <v>15000000</v>
      </c>
      <c r="AC30" s="22"/>
      <c r="AD30" s="33">
        <f>SUM(AD25:AD29)</f>
        <v>9630000</v>
      </c>
      <c r="AE30" s="34"/>
      <c r="AF30" s="54"/>
      <c r="AG30" s="86"/>
      <c r="AH30" s="87"/>
      <c r="AI30" s="87"/>
      <c r="AJ30" s="87"/>
      <c r="AK30" s="87"/>
      <c r="AL30" s="87"/>
      <c r="AM30" s="87"/>
      <c r="AN30" s="87"/>
      <c r="AO30" s="87"/>
      <c r="AP30" s="103"/>
      <c r="AQ30" s="107"/>
      <c r="AR30" s="107"/>
      <c r="AS30" s="47"/>
      <c r="AT30" s="47"/>
    </row>
    <row r="31" spans="1:46" ht="18" thickBot="1" x14ac:dyDescent="0.35">
      <c r="A31" s="22"/>
      <c r="B31" s="22"/>
      <c r="C31" s="22"/>
      <c r="D31" s="22"/>
      <c r="E31" s="22"/>
      <c r="F31" s="22"/>
      <c r="G31" s="22"/>
      <c r="H31" s="22"/>
      <c r="I31" s="31"/>
      <c r="J31" s="32" t="s">
        <v>38</v>
      </c>
      <c r="K31" s="26"/>
      <c r="L31" s="26"/>
      <c r="M31" s="26">
        <v>25000</v>
      </c>
      <c r="N31" s="22"/>
      <c r="O31" s="31"/>
      <c r="P31" s="32" t="s">
        <v>17</v>
      </c>
      <c r="Q31" s="26"/>
      <c r="R31" s="26"/>
      <c r="S31" s="26">
        <v>25000</v>
      </c>
      <c r="T31" s="22"/>
      <c r="U31" s="318" t="s">
        <v>68</v>
      </c>
      <c r="V31" s="318"/>
      <c r="W31" s="22"/>
      <c r="X31" s="35">
        <f>X30-Y30</f>
        <v>9000000</v>
      </c>
      <c r="Y31" s="36"/>
      <c r="Z31" s="22"/>
      <c r="AA31" s="37"/>
      <c r="AB31" s="38">
        <f>AB30-AA30</f>
        <v>9000000</v>
      </c>
      <c r="AC31" s="22"/>
      <c r="AD31" s="35">
        <f>AD30-AE30</f>
        <v>9630000</v>
      </c>
      <c r="AE31" s="36"/>
      <c r="AF31" s="54"/>
      <c r="AG31" s="97"/>
      <c r="AH31" s="98"/>
      <c r="AI31" s="98"/>
      <c r="AJ31" s="98"/>
      <c r="AK31" s="98"/>
      <c r="AL31" s="98"/>
      <c r="AM31" s="98"/>
      <c r="AN31" s="98"/>
      <c r="AO31" s="98"/>
      <c r="AP31" s="104"/>
      <c r="AQ31" s="107"/>
      <c r="AR31" s="107"/>
      <c r="AS31" s="47"/>
      <c r="AT31" s="47"/>
    </row>
    <row r="32" spans="1:46" ht="18" thickTop="1" x14ac:dyDescent="0.3">
      <c r="A32" s="22"/>
      <c r="B32" s="22"/>
      <c r="C32" s="22"/>
      <c r="D32" s="22"/>
      <c r="E32" s="22"/>
      <c r="F32" s="22"/>
      <c r="G32" s="22"/>
      <c r="H32" s="22"/>
      <c r="I32" s="31"/>
      <c r="J32" s="32" t="s">
        <v>42</v>
      </c>
      <c r="K32" s="26"/>
      <c r="L32" s="26"/>
      <c r="M32" s="26">
        <v>1500</v>
      </c>
      <c r="N32" s="22"/>
      <c r="O32" s="31"/>
      <c r="P32" s="31" t="s">
        <v>135</v>
      </c>
      <c r="Q32" s="26"/>
      <c r="R32" s="26"/>
      <c r="S32" s="26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54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47"/>
      <c r="AT32" s="47"/>
    </row>
    <row r="33" spans="1:46" ht="17.25" x14ac:dyDescent="0.3">
      <c r="A33" s="22"/>
      <c r="B33" s="22"/>
      <c r="C33" s="22"/>
      <c r="D33" s="22"/>
      <c r="E33" s="22"/>
      <c r="F33" s="22"/>
      <c r="G33" s="22"/>
      <c r="H33" s="22"/>
      <c r="I33" s="31"/>
      <c r="J33" s="31" t="s">
        <v>136</v>
      </c>
      <c r="K33" s="26"/>
      <c r="L33" s="26"/>
      <c r="M33" s="26"/>
      <c r="N33" s="22"/>
      <c r="O33" s="31"/>
      <c r="P33" s="31"/>
      <c r="Q33" s="26"/>
      <c r="R33" s="26"/>
      <c r="S33" s="26"/>
      <c r="T33" s="22"/>
      <c r="U33" s="317" t="s">
        <v>117</v>
      </c>
      <c r="V33" s="317"/>
      <c r="W33" s="22"/>
      <c r="X33" s="317" t="s">
        <v>96</v>
      </c>
      <c r="Y33" s="317"/>
      <c r="Z33" s="22"/>
      <c r="AA33" s="22"/>
      <c r="AB33" s="22"/>
      <c r="AC33" s="22"/>
      <c r="AD33" s="22"/>
      <c r="AE33" s="22"/>
      <c r="AF33" s="54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47"/>
      <c r="AT33" s="47"/>
    </row>
    <row r="34" spans="1:46" ht="17.25" x14ac:dyDescent="0.3">
      <c r="A34" s="22"/>
      <c r="B34" s="22"/>
      <c r="C34" s="22"/>
      <c r="D34" s="22"/>
      <c r="E34" s="22"/>
      <c r="F34" s="22"/>
      <c r="G34" s="22"/>
      <c r="H34" s="22"/>
      <c r="I34" s="31"/>
      <c r="J34" s="32" t="s">
        <v>30</v>
      </c>
      <c r="K34" s="26"/>
      <c r="L34" s="26"/>
      <c r="M34" s="26"/>
      <c r="N34" s="22"/>
      <c r="O34" s="31"/>
      <c r="P34" s="31"/>
      <c r="Q34" s="26"/>
      <c r="R34" s="26"/>
      <c r="S34" s="26"/>
      <c r="T34" s="22"/>
      <c r="U34" s="27"/>
      <c r="V34" s="28">
        <v>30000</v>
      </c>
      <c r="W34" s="22"/>
      <c r="X34" s="27">
        <v>7500</v>
      </c>
      <c r="Y34" s="28">
        <v>1500</v>
      </c>
      <c r="Z34" s="22"/>
      <c r="AA34" s="22"/>
      <c r="AB34" s="22"/>
      <c r="AC34" s="22"/>
      <c r="AD34" s="22"/>
      <c r="AE34" s="22"/>
      <c r="AF34" s="54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47"/>
      <c r="AT34" s="47"/>
    </row>
    <row r="35" spans="1:46" ht="17.25" x14ac:dyDescent="0.3">
      <c r="A35" s="22"/>
      <c r="B35" s="22"/>
      <c r="C35" s="22"/>
      <c r="D35" s="22"/>
      <c r="E35" s="22"/>
      <c r="F35" s="22"/>
      <c r="G35" s="22"/>
      <c r="H35" s="22"/>
      <c r="I35" s="31"/>
      <c r="J35" s="31" t="s">
        <v>67</v>
      </c>
      <c r="K35" s="26"/>
      <c r="L35" s="26">
        <v>25000</v>
      </c>
      <c r="M35" s="26"/>
      <c r="N35" s="22"/>
      <c r="O35" s="31"/>
      <c r="P35" s="31"/>
      <c r="Q35" s="26"/>
      <c r="R35" s="26"/>
      <c r="S35" s="26"/>
      <c r="T35" s="22"/>
      <c r="U35" s="27"/>
      <c r="V35" s="29">
        <v>9600000</v>
      </c>
      <c r="W35" s="22"/>
      <c r="X35" s="27"/>
      <c r="Y35" s="29"/>
      <c r="Z35" s="22"/>
      <c r="AA35" s="22"/>
      <c r="AB35" s="22"/>
      <c r="AC35" s="22"/>
      <c r="AD35" s="22"/>
      <c r="AE35" s="22"/>
      <c r="AF35" s="54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47"/>
      <c r="AT35" s="47"/>
    </row>
    <row r="36" spans="1:46" ht="17.25" x14ac:dyDescent="0.3">
      <c r="A36" s="22"/>
      <c r="B36" s="22"/>
      <c r="C36" s="22"/>
      <c r="D36" s="22"/>
      <c r="E36" s="22"/>
      <c r="F36" s="22"/>
      <c r="G36" s="22"/>
      <c r="H36" s="22"/>
      <c r="I36" s="31"/>
      <c r="J36" s="32" t="s">
        <v>17</v>
      </c>
      <c r="K36" s="26"/>
      <c r="L36" s="26"/>
      <c r="M36" s="26">
        <v>25000</v>
      </c>
      <c r="N36" s="22"/>
      <c r="O36" s="31"/>
      <c r="P36" s="31"/>
      <c r="Q36" s="26"/>
      <c r="R36" s="26"/>
      <c r="S36" s="26"/>
      <c r="T36" s="22"/>
      <c r="U36" s="27"/>
      <c r="V36" s="29"/>
      <c r="W36" s="22"/>
      <c r="X36" s="27"/>
      <c r="Y36" s="29"/>
      <c r="Z36" s="22"/>
      <c r="AA36" s="22"/>
      <c r="AB36" s="22"/>
      <c r="AC36" s="22"/>
      <c r="AD36" s="22"/>
      <c r="AE36" s="22"/>
      <c r="AF36" s="54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47"/>
      <c r="AT36" s="47"/>
    </row>
    <row r="37" spans="1:46" ht="17.25" x14ac:dyDescent="0.3">
      <c r="A37" s="47"/>
      <c r="B37" s="47"/>
      <c r="C37" s="47"/>
      <c r="D37" s="47"/>
      <c r="E37" s="47"/>
      <c r="F37" s="47"/>
      <c r="G37" s="47"/>
      <c r="H37" s="47"/>
      <c r="I37" s="43"/>
      <c r="J37" s="43" t="s">
        <v>137</v>
      </c>
      <c r="K37" s="44"/>
      <c r="L37" s="44"/>
      <c r="M37" s="44"/>
      <c r="N37" s="47"/>
      <c r="O37" s="43"/>
      <c r="P37" s="43"/>
      <c r="Q37" s="44"/>
      <c r="R37" s="44"/>
      <c r="S37" s="44"/>
      <c r="T37" s="47"/>
      <c r="U37" s="45"/>
      <c r="V37" s="46"/>
      <c r="W37" s="47"/>
      <c r="X37" s="45"/>
      <c r="Y37" s="46"/>
      <c r="Z37" s="47"/>
      <c r="AA37" s="47"/>
      <c r="AB37" s="47"/>
      <c r="AC37" s="47"/>
      <c r="AD37" s="47"/>
      <c r="AE37" s="47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47"/>
      <c r="AT37" s="47"/>
    </row>
    <row r="38" spans="1:46" ht="18" thickBot="1" x14ac:dyDescent="0.35">
      <c r="A38" s="47"/>
      <c r="B38" s="47"/>
      <c r="C38" s="47"/>
      <c r="D38" s="47"/>
      <c r="E38" s="47"/>
      <c r="F38" s="47"/>
      <c r="G38" s="47"/>
      <c r="H38" s="47"/>
      <c r="I38" s="48"/>
      <c r="J38" s="48" t="s">
        <v>138</v>
      </c>
      <c r="K38" s="49"/>
      <c r="L38" s="50">
        <f>SUM(L6:L37)</f>
        <v>909500</v>
      </c>
      <c r="M38" s="50">
        <f>SUM(M7:M37)</f>
        <v>909500</v>
      </c>
      <c r="N38" s="47"/>
      <c r="O38" s="51"/>
      <c r="P38" s="51" t="s">
        <v>138</v>
      </c>
      <c r="Q38" s="51"/>
      <c r="R38" s="50">
        <f>SUM(R7:R37)</f>
        <v>15720750</v>
      </c>
      <c r="S38" s="50">
        <f>SUM(S6:S37)</f>
        <v>15720750</v>
      </c>
      <c r="T38" s="54"/>
      <c r="U38" s="52"/>
      <c r="V38" s="53"/>
      <c r="W38" s="54"/>
      <c r="X38" s="52"/>
      <c r="Y38" s="53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</row>
    <row r="39" spans="1:46" ht="18" thickTop="1" x14ac:dyDescent="0.3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54"/>
      <c r="P39" s="54"/>
      <c r="Q39" s="54"/>
      <c r="R39" s="54"/>
      <c r="S39" s="54"/>
      <c r="T39" s="54"/>
      <c r="U39" s="55"/>
      <c r="V39" s="56">
        <f>SUM(V34:V38)</f>
        <v>9630000</v>
      </c>
      <c r="W39" s="54"/>
      <c r="X39" s="55">
        <f>SUM(X34:X38)</f>
        <v>7500</v>
      </c>
      <c r="Y39" s="56">
        <f>SUM(Y34:Y38)</f>
        <v>1500</v>
      </c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</row>
    <row r="40" spans="1:46" ht="18" thickBot="1" x14ac:dyDescent="0.35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54"/>
      <c r="P40" s="54"/>
      <c r="Q40" s="54"/>
      <c r="R40" s="54"/>
      <c r="S40" s="54"/>
      <c r="T40" s="54"/>
      <c r="U40" s="57"/>
      <c r="V40" s="38">
        <f>SUM(V39)</f>
        <v>9630000</v>
      </c>
      <c r="W40" s="54"/>
      <c r="X40" s="35">
        <f>X39-Y39</f>
        <v>6000</v>
      </c>
      <c r="Y40" s="58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</row>
    <row r="41" spans="1:46" ht="18" thickTop="1" x14ac:dyDescent="0.3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</row>
    <row r="42" spans="1:46" ht="17.25" x14ac:dyDescent="0.3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</row>
    <row r="43" spans="1:46" ht="17.25" x14ac:dyDescent="0.3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</row>
    <row r="44" spans="1:46" ht="17.25" x14ac:dyDescent="0.3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</row>
    <row r="45" spans="1:46" ht="17.25" x14ac:dyDescent="0.3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</row>
    <row r="46" spans="1:46" ht="17.25" x14ac:dyDescent="0.3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</row>
    <row r="47" spans="1:46" ht="17.25" x14ac:dyDescent="0.3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</row>
    <row r="48" spans="1:46" ht="17.25" x14ac:dyDescent="0.3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</row>
    <row r="49" spans="1:46" ht="17.25" x14ac:dyDescent="0.3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</row>
    <row r="50" spans="1:46" ht="17.25" x14ac:dyDescent="0.3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</row>
  </sheetData>
  <mergeCells count="38">
    <mergeCell ref="AG4:AP4"/>
    <mergeCell ref="U33:V33"/>
    <mergeCell ref="X33:Y33"/>
    <mergeCell ref="U31:V31"/>
    <mergeCell ref="AG1:AP1"/>
    <mergeCell ref="AG2:AP2"/>
    <mergeCell ref="AG3:AP3"/>
    <mergeCell ref="X22:Y22"/>
    <mergeCell ref="AA22:AB22"/>
    <mergeCell ref="U24:V24"/>
    <mergeCell ref="X24:Y24"/>
    <mergeCell ref="AA24:AB24"/>
    <mergeCell ref="AD24:AE24"/>
    <mergeCell ref="U4:AE4"/>
    <mergeCell ref="U6:V6"/>
    <mergeCell ref="X6:Y6"/>
    <mergeCell ref="AA6:AB6"/>
    <mergeCell ref="AD6:AE6"/>
    <mergeCell ref="U15:V15"/>
    <mergeCell ref="X15:Y15"/>
    <mergeCell ref="AA15:AB15"/>
    <mergeCell ref="AD15:AE15"/>
    <mergeCell ref="AD13:AE13"/>
    <mergeCell ref="I1:M1"/>
    <mergeCell ref="I3:M3"/>
    <mergeCell ref="O1:S1"/>
    <mergeCell ref="O3:S3"/>
    <mergeCell ref="U2:AE2"/>
    <mergeCell ref="U1:AE1"/>
    <mergeCell ref="U3:AE3"/>
    <mergeCell ref="A12:G13"/>
    <mergeCell ref="A15:G16"/>
    <mergeCell ref="A20:G21"/>
    <mergeCell ref="A1:G1"/>
    <mergeCell ref="A2:G2"/>
    <mergeCell ref="A6:G8"/>
    <mergeCell ref="A9:E9"/>
    <mergeCell ref="A10:G1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theme="9" tint="-0.249977111117893"/>
  </sheetPr>
  <dimension ref="A1:AF37"/>
  <sheetViews>
    <sheetView topLeftCell="O1" zoomScale="60" zoomScaleNormal="60" workbookViewId="0">
      <selection activeCell="R35" sqref="R35"/>
    </sheetView>
  </sheetViews>
  <sheetFormatPr baseColWidth="10" defaultColWidth="11.375" defaultRowHeight="15" x14ac:dyDescent="0.25"/>
  <cols>
    <col min="10" max="10" width="9.375" customWidth="1"/>
    <col min="11" max="11" width="50.125" customWidth="1"/>
    <col min="12" max="12" width="17.875" customWidth="1"/>
    <col min="13" max="13" width="27.875" customWidth="1"/>
    <col min="14" max="14" width="26" customWidth="1"/>
    <col min="16" max="16" width="20.75" customWidth="1"/>
    <col min="17" max="17" width="21.25" customWidth="1"/>
    <col min="19" max="19" width="20.75" customWidth="1"/>
    <col min="20" max="20" width="17.75" customWidth="1"/>
    <col min="22" max="22" width="17.75" customWidth="1"/>
    <col min="23" max="23" width="21" customWidth="1"/>
    <col min="25" max="25" width="22.375" customWidth="1"/>
    <col min="26" max="26" width="21.625" customWidth="1"/>
  </cols>
  <sheetData>
    <row r="1" spans="1:32" ht="21" customHeight="1" x14ac:dyDescent="0.3">
      <c r="A1" s="320" t="s">
        <v>139</v>
      </c>
      <c r="B1" s="320"/>
      <c r="C1" s="320"/>
      <c r="D1" s="320"/>
      <c r="E1" s="320"/>
      <c r="F1" s="320"/>
      <c r="G1" s="320"/>
      <c r="H1" s="320"/>
      <c r="I1" s="125"/>
      <c r="J1" s="320" t="s">
        <v>139</v>
      </c>
      <c r="K1" s="320"/>
      <c r="L1" s="320"/>
      <c r="M1" s="320"/>
      <c r="N1" s="320"/>
      <c r="O1" s="125"/>
      <c r="P1" s="323" t="s">
        <v>17</v>
      </c>
      <c r="Q1" s="323"/>
      <c r="R1" s="323"/>
      <c r="S1" s="323"/>
      <c r="T1" s="323"/>
      <c r="U1" s="323"/>
      <c r="V1" s="323"/>
      <c r="W1" s="323"/>
      <c r="X1" s="323"/>
      <c r="Y1" s="323"/>
      <c r="Z1" s="323"/>
      <c r="AA1" s="125"/>
      <c r="AB1" s="125"/>
      <c r="AC1" s="125"/>
      <c r="AD1" s="125"/>
      <c r="AE1" s="125"/>
      <c r="AF1" s="125"/>
    </row>
    <row r="2" spans="1:32" ht="20.25" x14ac:dyDescent="0.3">
      <c r="A2" s="321"/>
      <c r="B2" s="321"/>
      <c r="C2" s="321"/>
      <c r="D2" s="321"/>
      <c r="E2" s="321"/>
      <c r="F2" s="321"/>
      <c r="G2" s="321"/>
      <c r="H2" s="321"/>
      <c r="I2" s="125"/>
      <c r="J2" s="320"/>
      <c r="K2" s="320"/>
      <c r="L2" s="320"/>
      <c r="M2" s="320"/>
      <c r="N2" s="320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</row>
    <row r="3" spans="1:32" ht="20.25" x14ac:dyDescent="0.3">
      <c r="A3" s="320" t="s">
        <v>18</v>
      </c>
      <c r="B3" s="321"/>
      <c r="C3" s="321"/>
      <c r="D3" s="321"/>
      <c r="E3" s="321"/>
      <c r="F3" s="321"/>
      <c r="G3" s="321"/>
      <c r="H3" s="321"/>
      <c r="I3" s="125"/>
      <c r="J3" s="320" t="s">
        <v>140</v>
      </c>
      <c r="K3" s="320"/>
      <c r="L3" s="320"/>
      <c r="M3" s="320"/>
      <c r="N3" s="320"/>
      <c r="O3" s="125"/>
      <c r="P3" s="323" t="s">
        <v>99</v>
      </c>
      <c r="Q3" s="324"/>
      <c r="R3" s="324"/>
      <c r="S3" s="324"/>
      <c r="T3" s="324"/>
      <c r="U3" s="324"/>
      <c r="V3" s="324"/>
      <c r="W3" s="324"/>
      <c r="X3" s="324"/>
      <c r="Y3" s="324"/>
      <c r="Z3" s="324"/>
      <c r="AA3" s="125"/>
      <c r="AB3" s="125"/>
      <c r="AC3" s="125"/>
      <c r="AD3" s="125"/>
      <c r="AE3" s="125"/>
      <c r="AF3" s="125"/>
    </row>
    <row r="4" spans="1:32" ht="17.25" x14ac:dyDescent="0.3">
      <c r="A4" s="319"/>
      <c r="B4" s="319"/>
      <c r="C4" s="319"/>
      <c r="D4" s="319"/>
      <c r="E4" s="319"/>
      <c r="F4" s="319"/>
      <c r="G4" s="319"/>
      <c r="H4" s="319"/>
      <c r="I4" s="54"/>
      <c r="J4" s="319"/>
      <c r="K4" s="319"/>
      <c r="L4" s="319"/>
      <c r="M4" s="319"/>
      <c r="N4" s="319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</row>
    <row r="5" spans="1:32" ht="17.25" customHeight="1" x14ac:dyDescent="0.3">
      <c r="A5" s="54"/>
      <c r="B5" s="54"/>
      <c r="C5" s="54"/>
      <c r="D5" s="54"/>
      <c r="E5" s="54"/>
      <c r="F5" s="54"/>
      <c r="G5" s="54"/>
      <c r="H5" s="54"/>
      <c r="I5" s="54"/>
      <c r="J5" s="121" t="s">
        <v>100</v>
      </c>
      <c r="K5" s="121" t="s">
        <v>27</v>
      </c>
      <c r="L5" s="121" t="s">
        <v>24</v>
      </c>
      <c r="M5" s="121" t="s">
        <v>101</v>
      </c>
      <c r="N5" s="121" t="s">
        <v>26</v>
      </c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</row>
    <row r="6" spans="1:32" ht="15.75" customHeight="1" x14ac:dyDescent="0.3">
      <c r="A6" s="319" t="s">
        <v>141</v>
      </c>
      <c r="B6" s="319"/>
      <c r="C6" s="319"/>
      <c r="D6" s="319"/>
      <c r="E6" s="319"/>
      <c r="F6" s="319"/>
      <c r="G6" s="319"/>
      <c r="H6" s="319"/>
      <c r="I6" s="54"/>
      <c r="J6" s="99"/>
      <c r="K6" s="122" t="s">
        <v>60</v>
      </c>
      <c r="L6" s="106"/>
      <c r="M6" s="106"/>
      <c r="N6" s="106"/>
      <c r="O6" s="54"/>
      <c r="P6" s="325" t="s">
        <v>92</v>
      </c>
      <c r="Q6" s="325"/>
      <c r="R6" s="54"/>
      <c r="S6" s="325" t="s">
        <v>78</v>
      </c>
      <c r="T6" s="325"/>
      <c r="U6" s="54"/>
      <c r="V6" s="325" t="s">
        <v>48</v>
      </c>
      <c r="W6" s="325"/>
      <c r="X6" s="54"/>
      <c r="Y6" s="325" t="s">
        <v>17</v>
      </c>
      <c r="Z6" s="325"/>
      <c r="AA6" s="54"/>
      <c r="AB6" s="54"/>
      <c r="AC6" s="54"/>
      <c r="AD6" s="54"/>
      <c r="AE6" s="54"/>
      <c r="AF6" s="54"/>
    </row>
    <row r="7" spans="1:32" ht="15.75" customHeight="1" x14ac:dyDescent="0.3">
      <c r="A7" s="319"/>
      <c r="B7" s="319"/>
      <c r="C7" s="319"/>
      <c r="D7" s="319"/>
      <c r="E7" s="319"/>
      <c r="F7" s="319"/>
      <c r="G7" s="319"/>
      <c r="H7" s="319"/>
      <c r="I7" s="54"/>
      <c r="J7" s="99"/>
      <c r="K7" s="99" t="s">
        <v>92</v>
      </c>
      <c r="L7" s="106"/>
      <c r="M7" s="106">
        <v>57000</v>
      </c>
      <c r="N7" s="106"/>
      <c r="O7" s="54"/>
      <c r="P7" s="52">
        <v>57000</v>
      </c>
      <c r="Q7" s="123">
        <v>21000</v>
      </c>
      <c r="R7" s="54"/>
      <c r="S7" s="52">
        <v>3000</v>
      </c>
      <c r="T7" s="123"/>
      <c r="U7" s="54"/>
      <c r="V7" s="52"/>
      <c r="W7" s="123">
        <v>60000</v>
      </c>
      <c r="X7" s="54"/>
      <c r="Y7" s="52">
        <v>60000</v>
      </c>
      <c r="Z7" s="123">
        <v>20000</v>
      </c>
      <c r="AA7" s="54"/>
      <c r="AB7" s="54"/>
      <c r="AC7" s="54"/>
      <c r="AD7" s="54"/>
      <c r="AE7" s="54"/>
      <c r="AF7" s="54"/>
    </row>
    <row r="8" spans="1:32" ht="24.75" customHeight="1" x14ac:dyDescent="0.3">
      <c r="A8" s="319"/>
      <c r="B8" s="319"/>
      <c r="C8" s="319"/>
      <c r="D8" s="319"/>
      <c r="E8" s="319"/>
      <c r="F8" s="319"/>
      <c r="G8" s="319"/>
      <c r="H8" s="319"/>
      <c r="I8" s="54"/>
      <c r="J8" s="99"/>
      <c r="K8" s="99" t="s">
        <v>78</v>
      </c>
      <c r="L8" s="106"/>
      <c r="M8" s="106">
        <v>3000</v>
      </c>
      <c r="N8" s="106"/>
      <c r="O8" s="54"/>
      <c r="P8" s="52">
        <v>10500</v>
      </c>
      <c r="Q8" s="53"/>
      <c r="R8" s="54"/>
      <c r="S8" s="52">
        <v>1000</v>
      </c>
      <c r="T8" s="53"/>
      <c r="U8" s="54"/>
      <c r="V8" s="52"/>
      <c r="W8" s="53"/>
      <c r="X8" s="54"/>
      <c r="Y8" s="52"/>
      <c r="Z8" s="53">
        <v>20000</v>
      </c>
      <c r="AA8" s="54"/>
      <c r="AB8" s="54"/>
      <c r="AC8" s="54"/>
      <c r="AD8" s="54"/>
      <c r="AE8" s="54"/>
      <c r="AF8" s="54"/>
    </row>
    <row r="9" spans="1:32" ht="17.25" x14ac:dyDescent="0.3">
      <c r="A9" s="319" t="s">
        <v>142</v>
      </c>
      <c r="B9" s="319"/>
      <c r="C9" s="319"/>
      <c r="D9" s="319"/>
      <c r="E9" s="319"/>
      <c r="F9" s="319"/>
      <c r="G9" s="54"/>
      <c r="H9" s="54"/>
      <c r="I9" s="54"/>
      <c r="J9" s="99"/>
      <c r="K9" s="122" t="s">
        <v>48</v>
      </c>
      <c r="L9" s="106"/>
      <c r="M9" s="106"/>
      <c r="N9" s="106">
        <f>SUM(M7+M8)</f>
        <v>60000</v>
      </c>
      <c r="O9" s="54"/>
      <c r="P9" s="52"/>
      <c r="Q9" s="53"/>
      <c r="R9" s="54"/>
      <c r="S9" s="52"/>
      <c r="T9" s="53"/>
      <c r="U9" s="54"/>
      <c r="V9" s="52"/>
      <c r="W9" s="53"/>
      <c r="X9" s="54"/>
      <c r="Y9" s="52"/>
      <c r="Z9" s="53">
        <v>10000</v>
      </c>
      <c r="AA9" s="54"/>
      <c r="AB9" s="54"/>
      <c r="AC9" s="54"/>
      <c r="AD9" s="54"/>
      <c r="AE9" s="54"/>
      <c r="AF9" s="54"/>
    </row>
    <row r="10" spans="1:32" ht="15.75" customHeight="1" x14ac:dyDescent="0.3">
      <c r="A10" s="319" t="s">
        <v>143</v>
      </c>
      <c r="B10" s="319"/>
      <c r="C10" s="319"/>
      <c r="D10" s="319"/>
      <c r="E10" s="319"/>
      <c r="F10" s="319"/>
      <c r="G10" s="319"/>
      <c r="H10" s="319"/>
      <c r="I10" s="54"/>
      <c r="J10" s="99"/>
      <c r="K10" s="122" t="s">
        <v>71</v>
      </c>
      <c r="L10" s="106"/>
      <c r="M10" s="106"/>
      <c r="N10" s="106"/>
      <c r="O10" s="54"/>
      <c r="P10" s="52"/>
      <c r="Q10" s="53"/>
      <c r="R10" s="54"/>
      <c r="S10" s="52"/>
      <c r="T10" s="53"/>
      <c r="U10" s="54"/>
      <c r="V10" s="52"/>
      <c r="W10" s="53"/>
      <c r="X10" s="54"/>
      <c r="Y10" s="52"/>
      <c r="Z10" s="53"/>
      <c r="AA10" s="54"/>
      <c r="AB10" s="54"/>
      <c r="AC10" s="54"/>
      <c r="AD10" s="54"/>
      <c r="AE10" s="54"/>
      <c r="AF10" s="54"/>
    </row>
    <row r="11" spans="1:32" ht="15.75" customHeight="1" x14ac:dyDescent="0.3">
      <c r="A11" s="319"/>
      <c r="B11" s="319"/>
      <c r="C11" s="319"/>
      <c r="D11" s="319"/>
      <c r="E11" s="319"/>
      <c r="F11" s="319"/>
      <c r="G11" s="319"/>
      <c r="H11" s="319"/>
      <c r="I11" s="54"/>
      <c r="J11" s="99"/>
      <c r="K11" s="99" t="s">
        <v>17</v>
      </c>
      <c r="L11" s="106"/>
      <c r="M11" s="106">
        <v>60000</v>
      </c>
      <c r="N11" s="106"/>
      <c r="O11" s="54"/>
      <c r="P11" s="52"/>
      <c r="Q11" s="53"/>
      <c r="R11" s="54"/>
      <c r="S11" s="52"/>
      <c r="T11" s="53"/>
      <c r="U11" s="54"/>
      <c r="V11" s="52"/>
      <c r="W11" s="53"/>
      <c r="X11" s="54"/>
      <c r="Y11" s="52"/>
      <c r="Z11" s="53"/>
      <c r="AA11" s="54"/>
      <c r="AB11" s="54"/>
      <c r="AC11" s="54"/>
      <c r="AD11" s="54"/>
      <c r="AE11" s="54"/>
      <c r="AF11" s="54"/>
    </row>
    <row r="12" spans="1:32" ht="15.75" customHeight="1" x14ac:dyDescent="0.3">
      <c r="A12" s="319" t="s">
        <v>144</v>
      </c>
      <c r="B12" s="319"/>
      <c r="C12" s="319"/>
      <c r="D12" s="319"/>
      <c r="E12" s="319"/>
      <c r="F12" s="319"/>
      <c r="G12" s="319"/>
      <c r="H12" s="319"/>
      <c r="I12" s="54"/>
      <c r="J12" s="99"/>
      <c r="K12" s="122" t="s">
        <v>67</v>
      </c>
      <c r="L12" s="106"/>
      <c r="M12" s="106"/>
      <c r="N12" s="106">
        <v>60000</v>
      </c>
      <c r="O12" s="54"/>
      <c r="P12" s="55">
        <f>SUM(P7:P11)</f>
        <v>67500</v>
      </c>
      <c r="Q12" s="56">
        <f>SUM(Q7:Q11)</f>
        <v>21000</v>
      </c>
      <c r="R12" s="54"/>
      <c r="S12" s="55">
        <f>SUM(S7:S11)</f>
        <v>4000</v>
      </c>
      <c r="T12" s="56">
        <v>4000</v>
      </c>
      <c r="U12" s="54"/>
      <c r="V12" s="55"/>
      <c r="W12" s="56">
        <f>SUM(W7:W11)</f>
        <v>60000</v>
      </c>
      <c r="X12" s="54"/>
      <c r="Y12" s="55">
        <f>SUM(Y7:Y11)</f>
        <v>60000</v>
      </c>
      <c r="Z12" s="56">
        <f>SUM(Z7:Z11)</f>
        <v>50000</v>
      </c>
      <c r="AA12" s="54"/>
      <c r="AB12" s="54"/>
      <c r="AC12" s="54"/>
      <c r="AD12" s="54"/>
      <c r="AE12" s="54"/>
      <c r="AF12" s="54"/>
    </row>
    <row r="13" spans="1:32" ht="15.75" customHeight="1" thickBot="1" x14ac:dyDescent="0.35">
      <c r="A13" s="319"/>
      <c r="B13" s="319"/>
      <c r="C13" s="319"/>
      <c r="D13" s="319"/>
      <c r="E13" s="319"/>
      <c r="F13" s="319"/>
      <c r="G13" s="319"/>
      <c r="H13" s="319"/>
      <c r="I13" s="54"/>
      <c r="J13" s="99"/>
      <c r="K13" s="99" t="s">
        <v>145</v>
      </c>
      <c r="L13" s="106"/>
      <c r="M13" s="106"/>
      <c r="N13" s="106"/>
      <c r="O13" s="54"/>
      <c r="P13" s="35">
        <f>P12-Q12</f>
        <v>46500</v>
      </c>
      <c r="Q13" s="58"/>
      <c r="R13" s="124"/>
      <c r="S13" s="318" t="s">
        <v>68</v>
      </c>
      <c r="T13" s="318"/>
      <c r="U13" s="124"/>
      <c r="V13" s="57"/>
      <c r="W13" s="38">
        <f>W12-V12</f>
        <v>60000</v>
      </c>
      <c r="X13" s="54"/>
      <c r="Y13" s="35">
        <f>Y12-Z12</f>
        <v>10000</v>
      </c>
      <c r="Z13" s="123"/>
      <c r="AA13" s="54"/>
      <c r="AB13" s="54"/>
      <c r="AC13" s="54"/>
      <c r="AD13" s="54"/>
      <c r="AE13" s="54"/>
      <c r="AF13" s="54"/>
    </row>
    <row r="14" spans="1:32" ht="18" thickTop="1" x14ac:dyDescent="0.3">
      <c r="A14" s="319" t="s">
        <v>146</v>
      </c>
      <c r="B14" s="319"/>
      <c r="C14" s="319"/>
      <c r="D14" s="319"/>
      <c r="E14" s="319"/>
      <c r="F14" s="319"/>
      <c r="G14" s="54"/>
      <c r="H14" s="54"/>
      <c r="I14" s="54"/>
      <c r="J14" s="99"/>
      <c r="K14" s="122" t="s">
        <v>76</v>
      </c>
      <c r="L14" s="106"/>
      <c r="M14" s="106"/>
      <c r="N14" s="106"/>
      <c r="O14" s="54"/>
      <c r="P14" s="124"/>
      <c r="Q14" s="124"/>
      <c r="R14" s="124"/>
      <c r="S14" s="124"/>
      <c r="T14" s="124"/>
      <c r="U14" s="124"/>
      <c r="V14" s="124"/>
      <c r="W14" s="124"/>
      <c r="X14" s="54"/>
      <c r="Y14" s="54"/>
      <c r="Z14" s="54"/>
      <c r="AA14" s="54"/>
      <c r="AB14" s="54"/>
      <c r="AC14" s="54"/>
      <c r="AD14" s="54"/>
      <c r="AE14" s="54"/>
      <c r="AF14" s="54"/>
    </row>
    <row r="15" spans="1:32" ht="17.25" x14ac:dyDescent="0.3">
      <c r="A15" s="54"/>
      <c r="B15" s="54"/>
      <c r="C15" s="54"/>
      <c r="D15" s="54"/>
      <c r="E15" s="54"/>
      <c r="F15" s="54"/>
      <c r="G15" s="54"/>
      <c r="H15" s="54"/>
      <c r="I15" s="54"/>
      <c r="J15" s="99"/>
      <c r="K15" s="99" t="s">
        <v>67</v>
      </c>
      <c r="L15" s="106"/>
      <c r="M15" s="106">
        <v>20000</v>
      </c>
      <c r="N15" s="106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</row>
    <row r="16" spans="1:32" ht="17.25" x14ac:dyDescent="0.3">
      <c r="A16" s="54"/>
      <c r="B16" s="54"/>
      <c r="C16" s="54"/>
      <c r="D16" s="54"/>
      <c r="E16" s="54"/>
      <c r="F16" s="54"/>
      <c r="G16" s="54"/>
      <c r="H16" s="54"/>
      <c r="I16" s="54"/>
      <c r="J16" s="99"/>
      <c r="K16" s="122" t="s">
        <v>83</v>
      </c>
      <c r="L16" s="106"/>
      <c r="M16" s="106"/>
      <c r="N16" s="106">
        <v>20000</v>
      </c>
      <c r="O16" s="54"/>
      <c r="P16" s="325" t="s">
        <v>67</v>
      </c>
      <c r="Q16" s="325"/>
      <c r="R16" s="54"/>
      <c r="S16" s="325" t="s">
        <v>38</v>
      </c>
      <c r="T16" s="325"/>
      <c r="U16" s="54"/>
      <c r="V16" s="325" t="s">
        <v>42</v>
      </c>
      <c r="W16" s="325"/>
      <c r="X16" s="54"/>
      <c r="Y16" s="325" t="s">
        <v>96</v>
      </c>
      <c r="Z16" s="325"/>
      <c r="AA16" s="54"/>
      <c r="AB16" s="54"/>
      <c r="AC16" s="54"/>
      <c r="AD16" s="54"/>
      <c r="AE16" s="54"/>
      <c r="AF16" s="54"/>
    </row>
    <row r="17" spans="1:32" ht="17.25" x14ac:dyDescent="0.3">
      <c r="A17" s="54"/>
      <c r="B17" s="54"/>
      <c r="C17" s="54"/>
      <c r="D17" s="54"/>
      <c r="E17" s="54"/>
      <c r="F17" s="54"/>
      <c r="G17" s="54"/>
      <c r="H17" s="54"/>
      <c r="I17" s="54"/>
      <c r="J17" s="99"/>
      <c r="K17" s="99" t="s">
        <v>147</v>
      </c>
      <c r="L17" s="106"/>
      <c r="M17" s="106"/>
      <c r="N17" s="106"/>
      <c r="O17" s="54"/>
      <c r="P17" s="52">
        <v>20000</v>
      </c>
      <c r="Q17" s="123">
        <v>60000</v>
      </c>
      <c r="R17" s="54"/>
      <c r="S17" s="52">
        <v>20000</v>
      </c>
      <c r="T17" s="123">
        <v>10000</v>
      </c>
      <c r="U17" s="54"/>
      <c r="V17" s="52"/>
      <c r="W17" s="123">
        <v>500</v>
      </c>
      <c r="X17" s="54"/>
      <c r="Y17" s="52">
        <v>4000</v>
      </c>
      <c r="Z17" s="123">
        <v>500</v>
      </c>
      <c r="AA17" s="54"/>
      <c r="AB17" s="54"/>
      <c r="AC17" s="54"/>
      <c r="AD17" s="54"/>
      <c r="AE17" s="54"/>
      <c r="AF17" s="54"/>
    </row>
    <row r="18" spans="1:32" ht="17.25" x14ac:dyDescent="0.3">
      <c r="A18" s="54"/>
      <c r="B18" s="54"/>
      <c r="C18" s="54"/>
      <c r="D18" s="54"/>
      <c r="E18" s="54"/>
      <c r="F18" s="54"/>
      <c r="G18" s="54"/>
      <c r="H18" s="54"/>
      <c r="I18" s="54"/>
      <c r="J18" s="99"/>
      <c r="K18" s="122" t="s">
        <v>81</v>
      </c>
      <c r="L18" s="99"/>
      <c r="M18" s="99"/>
      <c r="N18" s="99"/>
      <c r="O18" s="54"/>
      <c r="P18" s="52">
        <v>20000</v>
      </c>
      <c r="Q18" s="53"/>
      <c r="R18" s="54"/>
      <c r="S18" s="52"/>
      <c r="T18" s="53"/>
      <c r="U18" s="54"/>
      <c r="V18" s="52"/>
      <c r="W18" s="53"/>
      <c r="X18" s="54"/>
      <c r="Y18" s="52"/>
      <c r="Z18" s="53"/>
      <c r="AA18" s="54"/>
      <c r="AB18" s="54"/>
      <c r="AC18" s="54"/>
      <c r="AD18" s="54"/>
      <c r="AE18" s="54"/>
      <c r="AF18" s="54"/>
    </row>
    <row r="19" spans="1:32" ht="17.25" x14ac:dyDescent="0.3">
      <c r="A19" s="54"/>
      <c r="B19" s="54"/>
      <c r="C19" s="54"/>
      <c r="D19" s="54"/>
      <c r="E19" s="54"/>
      <c r="F19" s="54"/>
      <c r="G19" s="54"/>
      <c r="H19" s="54"/>
      <c r="I19" s="54"/>
      <c r="J19" s="99"/>
      <c r="K19" s="99" t="s">
        <v>17</v>
      </c>
      <c r="L19" s="106"/>
      <c r="M19" s="106">
        <v>20000</v>
      </c>
      <c r="N19" s="106"/>
      <c r="O19" s="54"/>
      <c r="P19" s="52">
        <v>10000</v>
      </c>
      <c r="Q19" s="53"/>
      <c r="R19" s="54"/>
      <c r="S19" s="52"/>
      <c r="T19" s="53"/>
      <c r="U19" s="54"/>
      <c r="V19" s="52"/>
      <c r="W19" s="53"/>
      <c r="X19" s="54"/>
      <c r="Y19" s="52"/>
      <c r="Z19" s="53"/>
      <c r="AA19" s="54"/>
      <c r="AB19" s="54"/>
      <c r="AC19" s="54"/>
      <c r="AD19" s="54"/>
      <c r="AE19" s="54"/>
      <c r="AF19" s="54"/>
    </row>
    <row r="20" spans="1:32" ht="17.25" x14ac:dyDescent="0.3">
      <c r="A20" s="54"/>
      <c r="B20" s="54"/>
      <c r="C20" s="54"/>
      <c r="D20" s="54"/>
      <c r="E20" s="54"/>
      <c r="F20" s="54"/>
      <c r="G20" s="54"/>
      <c r="H20" s="54"/>
      <c r="I20" s="54"/>
      <c r="J20" s="99"/>
      <c r="K20" s="99" t="s">
        <v>78</v>
      </c>
      <c r="L20" s="106"/>
      <c r="M20" s="106">
        <v>1000</v>
      </c>
      <c r="N20" s="106"/>
      <c r="O20" s="54"/>
      <c r="P20" s="52"/>
      <c r="Q20" s="53"/>
      <c r="R20" s="54"/>
      <c r="S20" s="52"/>
      <c r="T20" s="53"/>
      <c r="U20" s="54"/>
      <c r="V20" s="52"/>
      <c r="W20" s="53"/>
      <c r="X20" s="54"/>
      <c r="Y20" s="52"/>
      <c r="Z20" s="53"/>
      <c r="AA20" s="54"/>
      <c r="AB20" s="54"/>
      <c r="AC20" s="54"/>
      <c r="AD20" s="54"/>
      <c r="AE20" s="54"/>
      <c r="AF20" s="54"/>
    </row>
    <row r="21" spans="1:32" ht="17.25" x14ac:dyDescent="0.3">
      <c r="A21" s="54"/>
      <c r="B21" s="54"/>
      <c r="C21" s="54"/>
      <c r="D21" s="54"/>
      <c r="E21" s="54"/>
      <c r="F21" s="54"/>
      <c r="G21" s="54"/>
      <c r="H21" s="54"/>
      <c r="I21" s="54"/>
      <c r="J21" s="99"/>
      <c r="K21" s="122" t="s">
        <v>92</v>
      </c>
      <c r="L21" s="106"/>
      <c r="M21" s="106"/>
      <c r="N21" s="106">
        <f>SUM(M19:M20)</f>
        <v>21000</v>
      </c>
      <c r="O21" s="54"/>
      <c r="P21" s="52"/>
      <c r="Q21" s="53"/>
      <c r="R21" s="54"/>
      <c r="S21" s="52"/>
      <c r="T21" s="53"/>
      <c r="U21" s="54"/>
      <c r="V21" s="52"/>
      <c r="W21" s="53"/>
      <c r="X21" s="54"/>
      <c r="Y21" s="52"/>
      <c r="Z21" s="53"/>
      <c r="AA21" s="54"/>
      <c r="AB21" s="54"/>
      <c r="AC21" s="54"/>
      <c r="AD21" s="54"/>
      <c r="AE21" s="54"/>
      <c r="AF21" s="54"/>
    </row>
    <row r="22" spans="1:32" ht="17.25" x14ac:dyDescent="0.3">
      <c r="A22" s="54"/>
      <c r="B22" s="54"/>
      <c r="C22" s="54"/>
      <c r="D22" s="54"/>
      <c r="E22" s="54"/>
      <c r="F22" s="54"/>
      <c r="G22" s="54"/>
      <c r="H22" s="54"/>
      <c r="I22" s="54"/>
      <c r="J22" s="99"/>
      <c r="K22" s="122" t="s">
        <v>129</v>
      </c>
      <c r="L22" s="106"/>
      <c r="M22" s="106"/>
      <c r="N22" s="106"/>
      <c r="O22" s="54"/>
      <c r="P22" s="55">
        <f>SUM(P17:P21)</f>
        <v>50000</v>
      </c>
      <c r="Q22" s="56">
        <f>SUM(Q17:Q21)</f>
        <v>60000</v>
      </c>
      <c r="R22" s="54"/>
      <c r="S22" s="55">
        <f>SUM(S17:S21)</f>
        <v>20000</v>
      </c>
      <c r="T22" s="56">
        <f>SUM(T17:T21)</f>
        <v>10000</v>
      </c>
      <c r="U22" s="54"/>
      <c r="V22" s="55">
        <v>500</v>
      </c>
      <c r="W22" s="56">
        <f>SUM(W17:W21)</f>
        <v>500</v>
      </c>
      <c r="X22" s="54"/>
      <c r="Y22" s="55">
        <f>SUM(Y17:Y21)</f>
        <v>4000</v>
      </c>
      <c r="Z22" s="56">
        <f>SUM(Z17:Z21)</f>
        <v>500</v>
      </c>
      <c r="AA22" s="54"/>
      <c r="AB22" s="54"/>
      <c r="AC22" s="54"/>
      <c r="AD22" s="54"/>
      <c r="AE22" s="54"/>
      <c r="AF22" s="54"/>
    </row>
    <row r="23" spans="1:32" ht="18" thickBot="1" x14ac:dyDescent="0.35">
      <c r="A23" s="54"/>
      <c r="B23" s="54"/>
      <c r="C23" s="54"/>
      <c r="D23" s="54"/>
      <c r="E23" s="54"/>
      <c r="F23" s="54"/>
      <c r="G23" s="54"/>
      <c r="H23" s="54"/>
      <c r="I23" s="54"/>
      <c r="J23" s="99"/>
      <c r="K23" s="99" t="s">
        <v>67</v>
      </c>
      <c r="L23" s="106"/>
      <c r="M23" s="106">
        <v>20000</v>
      </c>
      <c r="N23" s="106"/>
      <c r="O23" s="54"/>
      <c r="P23" s="52"/>
      <c r="Q23" s="38">
        <f>Q22-P22</f>
        <v>10000</v>
      </c>
      <c r="R23" s="124"/>
      <c r="S23" s="35">
        <f>S22-T22</f>
        <v>10000</v>
      </c>
      <c r="T23" s="58"/>
      <c r="U23" s="124"/>
      <c r="V23" s="322" t="s">
        <v>68</v>
      </c>
      <c r="W23" s="322"/>
      <c r="X23" s="54"/>
      <c r="Y23" s="35">
        <f>Y22-Z22</f>
        <v>3500</v>
      </c>
      <c r="Z23" s="58"/>
      <c r="AA23" s="54"/>
      <c r="AB23" s="54"/>
      <c r="AC23" s="54"/>
      <c r="AD23" s="54"/>
      <c r="AE23" s="54"/>
      <c r="AF23" s="54"/>
    </row>
    <row r="24" spans="1:32" ht="18" thickTop="1" x14ac:dyDescent="0.3">
      <c r="A24" s="54"/>
      <c r="B24" s="54"/>
      <c r="C24" s="54"/>
      <c r="D24" s="54"/>
      <c r="E24" s="54"/>
      <c r="F24" s="54"/>
      <c r="G24" s="54"/>
      <c r="H24" s="54"/>
      <c r="I24" s="54"/>
      <c r="J24" s="99"/>
      <c r="K24" s="122" t="s">
        <v>17</v>
      </c>
      <c r="L24" s="106"/>
      <c r="M24" s="106"/>
      <c r="N24" s="106">
        <v>20000</v>
      </c>
      <c r="O24" s="54"/>
      <c r="P24" s="54"/>
      <c r="Q24" s="124"/>
      <c r="R24" s="124"/>
      <c r="S24" s="124"/>
      <c r="T24" s="124"/>
      <c r="U24" s="124"/>
      <c r="V24" s="124"/>
      <c r="W24" s="124"/>
      <c r="X24" s="54"/>
      <c r="Y24" s="54"/>
      <c r="Z24" s="54"/>
      <c r="AA24" s="54"/>
      <c r="AB24" s="54"/>
      <c r="AC24" s="54"/>
      <c r="AD24" s="54"/>
      <c r="AE24" s="54"/>
      <c r="AF24" s="54"/>
    </row>
    <row r="25" spans="1:32" ht="17.25" x14ac:dyDescent="0.3">
      <c r="A25" s="54"/>
      <c r="B25" s="54"/>
      <c r="C25" s="54"/>
      <c r="D25" s="54"/>
      <c r="E25" s="54"/>
      <c r="F25" s="54"/>
      <c r="G25" s="54"/>
      <c r="H25" s="54"/>
      <c r="I25" s="54"/>
      <c r="J25" s="99"/>
      <c r="K25" s="99" t="s">
        <v>148</v>
      </c>
      <c r="L25" s="106"/>
      <c r="M25" s="106"/>
      <c r="N25" s="106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</row>
    <row r="26" spans="1:32" ht="17.25" x14ac:dyDescent="0.3">
      <c r="A26" s="54"/>
      <c r="B26" s="54"/>
      <c r="C26" s="54"/>
      <c r="D26" s="54"/>
      <c r="E26" s="54"/>
      <c r="F26" s="54"/>
      <c r="G26" s="54"/>
      <c r="H26" s="54"/>
      <c r="I26" s="54"/>
      <c r="J26" s="99"/>
      <c r="K26" s="122" t="s">
        <v>133</v>
      </c>
      <c r="L26" s="106"/>
      <c r="M26" s="106"/>
      <c r="N26" s="106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</row>
    <row r="27" spans="1:32" ht="17.25" x14ac:dyDescent="0.3">
      <c r="A27" s="54"/>
      <c r="B27" s="54"/>
      <c r="C27" s="54"/>
      <c r="D27" s="54"/>
      <c r="E27" s="54"/>
      <c r="F27" s="54"/>
      <c r="G27" s="54"/>
      <c r="H27" s="54"/>
      <c r="I27" s="54"/>
      <c r="J27" s="99"/>
      <c r="K27" s="99" t="s">
        <v>92</v>
      </c>
      <c r="L27" s="106"/>
      <c r="M27" s="106">
        <v>10500</v>
      </c>
      <c r="N27" s="106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</row>
    <row r="28" spans="1:32" ht="17.25" x14ac:dyDescent="0.3">
      <c r="A28" s="54"/>
      <c r="B28" s="54"/>
      <c r="C28" s="54"/>
      <c r="D28" s="54"/>
      <c r="E28" s="54"/>
      <c r="F28" s="54"/>
      <c r="G28" s="54"/>
      <c r="H28" s="54"/>
      <c r="I28" s="54"/>
      <c r="J28" s="99"/>
      <c r="K28" s="122" t="s">
        <v>38</v>
      </c>
      <c r="L28" s="106"/>
      <c r="M28" s="106"/>
      <c r="N28" s="106">
        <v>10000</v>
      </c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</row>
    <row r="29" spans="1:32" ht="17.25" x14ac:dyDescent="0.3">
      <c r="A29" s="54"/>
      <c r="B29" s="54"/>
      <c r="C29" s="54"/>
      <c r="D29" s="54"/>
      <c r="E29" s="54"/>
      <c r="F29" s="54"/>
      <c r="G29" s="54"/>
      <c r="H29" s="54"/>
      <c r="I29" s="54"/>
      <c r="J29" s="99"/>
      <c r="K29" s="122" t="s">
        <v>42</v>
      </c>
      <c r="L29" s="106"/>
      <c r="M29" s="106"/>
      <c r="N29" s="106">
        <v>500</v>
      </c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</row>
    <row r="30" spans="1:32" ht="17.25" x14ac:dyDescent="0.3">
      <c r="A30" s="54"/>
      <c r="B30" s="54"/>
      <c r="C30" s="54"/>
      <c r="D30" s="54"/>
      <c r="E30" s="54"/>
      <c r="F30" s="54"/>
      <c r="G30" s="54"/>
      <c r="H30" s="54"/>
      <c r="I30" s="54"/>
      <c r="J30" s="99"/>
      <c r="K30" s="99" t="s">
        <v>149</v>
      </c>
      <c r="L30" s="106"/>
      <c r="M30" s="106"/>
      <c r="N30" s="106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</row>
    <row r="31" spans="1:32" ht="17.25" x14ac:dyDescent="0.3">
      <c r="A31" s="54"/>
      <c r="B31" s="54"/>
      <c r="C31" s="54"/>
      <c r="D31" s="54"/>
      <c r="E31" s="54"/>
      <c r="F31" s="54"/>
      <c r="G31" s="54"/>
      <c r="H31" s="54"/>
      <c r="I31" s="54"/>
      <c r="J31" s="99"/>
      <c r="K31" s="122" t="s">
        <v>30</v>
      </c>
      <c r="L31" s="106"/>
      <c r="M31" s="106"/>
      <c r="N31" s="106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</row>
    <row r="32" spans="1:32" ht="17.25" x14ac:dyDescent="0.3">
      <c r="A32" s="54"/>
      <c r="B32" s="54"/>
      <c r="C32" s="54"/>
      <c r="D32" s="54"/>
      <c r="E32" s="54"/>
      <c r="F32" s="54"/>
      <c r="G32" s="54"/>
      <c r="H32" s="54"/>
      <c r="I32" s="54"/>
      <c r="J32" s="99"/>
      <c r="K32" s="99" t="s">
        <v>67</v>
      </c>
      <c r="L32" s="106"/>
      <c r="M32" s="106">
        <v>10000</v>
      </c>
      <c r="N32" s="106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</row>
    <row r="33" spans="1:32" ht="17.25" x14ac:dyDescent="0.3">
      <c r="A33" s="54"/>
      <c r="B33" s="54"/>
      <c r="C33" s="54"/>
      <c r="D33" s="54"/>
      <c r="E33" s="54"/>
      <c r="F33" s="54"/>
      <c r="G33" s="54"/>
      <c r="H33" s="54"/>
      <c r="I33" s="54"/>
      <c r="J33" s="99"/>
      <c r="K33" s="122" t="s">
        <v>17</v>
      </c>
      <c r="L33" s="106"/>
      <c r="M33" s="106"/>
      <c r="N33" s="106">
        <v>10000</v>
      </c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</row>
    <row r="34" spans="1:32" ht="17.25" x14ac:dyDescent="0.3">
      <c r="A34" s="54"/>
      <c r="B34" s="54"/>
      <c r="C34" s="54"/>
      <c r="D34" s="54"/>
      <c r="E34" s="54"/>
      <c r="F34" s="54"/>
      <c r="G34" s="54"/>
      <c r="H34" s="54"/>
      <c r="I34" s="54"/>
      <c r="J34" s="99"/>
      <c r="K34" s="99" t="s">
        <v>150</v>
      </c>
      <c r="L34" s="106"/>
      <c r="M34" s="106"/>
      <c r="N34" s="106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</row>
    <row r="35" spans="1:32" ht="18" thickBot="1" x14ac:dyDescent="0.35">
      <c r="A35" s="54"/>
      <c r="B35" s="54"/>
      <c r="C35" s="54"/>
      <c r="D35" s="54"/>
      <c r="E35" s="54"/>
      <c r="F35" s="54"/>
      <c r="G35" s="54"/>
      <c r="H35" s="54"/>
      <c r="I35" s="54"/>
      <c r="J35" s="99"/>
      <c r="K35" s="51" t="s">
        <v>95</v>
      </c>
      <c r="L35" s="106"/>
      <c r="M35" s="50">
        <f>SUM(M7:M34)</f>
        <v>201500</v>
      </c>
      <c r="N35" s="50">
        <f>SUM(N7:N34)</f>
        <v>201500</v>
      </c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</row>
    <row r="36" spans="1:32" ht="18" thickTop="1" x14ac:dyDescent="0.3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</row>
    <row r="37" spans="1:32" ht="17.25" x14ac:dyDescent="0.3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</row>
  </sheetData>
  <mergeCells count="25">
    <mergeCell ref="V23:W23"/>
    <mergeCell ref="J2:N2"/>
    <mergeCell ref="J3:N3"/>
    <mergeCell ref="J4:N4"/>
    <mergeCell ref="P1:Z1"/>
    <mergeCell ref="P3:Z3"/>
    <mergeCell ref="P6:Q6"/>
    <mergeCell ref="S6:T6"/>
    <mergeCell ref="V6:W6"/>
    <mergeCell ref="Y6:Z6"/>
    <mergeCell ref="J1:N1"/>
    <mergeCell ref="P16:Q16"/>
    <mergeCell ref="S16:T16"/>
    <mergeCell ref="V16:W16"/>
    <mergeCell ref="Y16:Z16"/>
    <mergeCell ref="S13:T13"/>
    <mergeCell ref="A14:F14"/>
    <mergeCell ref="A1:H1"/>
    <mergeCell ref="A2:H2"/>
    <mergeCell ref="A3:H3"/>
    <mergeCell ref="A4:H4"/>
    <mergeCell ref="A6:H8"/>
    <mergeCell ref="A9:F9"/>
    <mergeCell ref="A10:H11"/>
    <mergeCell ref="A12:H1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9" tint="-0.249977111117893"/>
  </sheetPr>
  <dimension ref="A1:CR59"/>
  <sheetViews>
    <sheetView topLeftCell="BE27" zoomScale="70" zoomScaleNormal="70" workbookViewId="0">
      <selection activeCell="B2" sqref="B2:F2"/>
    </sheetView>
  </sheetViews>
  <sheetFormatPr baseColWidth="10" defaultColWidth="11.375" defaultRowHeight="15" x14ac:dyDescent="0.25"/>
  <cols>
    <col min="1" max="1" width="7" customWidth="1"/>
    <col min="2" max="2" width="25.625" customWidth="1"/>
    <col min="3" max="3" width="19.75" customWidth="1"/>
    <col min="4" max="4" width="18.625" customWidth="1"/>
    <col min="5" max="5" width="12.375" bestFit="1" customWidth="1"/>
    <col min="9" max="9" width="45.75" customWidth="1"/>
    <col min="10" max="10" width="18" customWidth="1"/>
    <col min="11" max="11" width="26.25" customWidth="1"/>
    <col min="12" max="12" width="27.625" customWidth="1"/>
    <col min="13" max="13" width="13.375" customWidth="1"/>
    <col min="14" max="14" width="39.125" customWidth="1"/>
    <col min="15" max="15" width="17.875" customWidth="1"/>
    <col min="16" max="16" width="22.125" customWidth="1"/>
    <col min="17" max="17" width="21.125" customWidth="1"/>
    <col min="19" max="19" width="40" customWidth="1"/>
    <col min="20" max="20" width="17.625" customWidth="1"/>
    <col min="21" max="22" width="19.75" customWidth="1"/>
    <col min="24" max="24" width="42.875" customWidth="1"/>
    <col min="25" max="25" width="17.875" customWidth="1"/>
    <col min="26" max="26" width="20.375" customWidth="1"/>
    <col min="27" max="27" width="23.25" customWidth="1"/>
    <col min="30" max="30" width="25.125" customWidth="1"/>
    <col min="31" max="31" width="21.75" customWidth="1"/>
    <col min="32" max="32" width="25" customWidth="1"/>
    <col min="33" max="33" width="27.25" customWidth="1"/>
    <col min="34" max="34" width="23.75" customWidth="1"/>
    <col min="36" max="36" width="22.375" customWidth="1"/>
    <col min="37" max="37" width="21.375" customWidth="1"/>
    <col min="39" max="39" width="26.625" customWidth="1"/>
    <col min="40" max="40" width="25.25" customWidth="1"/>
    <col min="42" max="42" width="22.125" customWidth="1"/>
    <col min="43" max="43" width="23.25" customWidth="1"/>
    <col min="45" max="45" width="22.375" customWidth="1"/>
    <col min="46" max="46" width="21.875" customWidth="1"/>
    <col min="48" max="48" width="22.125" customWidth="1"/>
    <col min="49" max="49" width="21.875" customWidth="1"/>
    <col min="51" max="51" width="17.875" customWidth="1"/>
    <col min="52" max="52" width="21.875" customWidth="1"/>
    <col min="54" max="54" width="26.75" customWidth="1"/>
    <col min="55" max="55" width="22.125" customWidth="1"/>
    <col min="57" max="57" width="24.375" customWidth="1"/>
    <col min="58" max="58" width="21.125" customWidth="1"/>
    <col min="60" max="60" width="21.25" customWidth="1"/>
    <col min="61" max="61" width="21.625" customWidth="1"/>
    <col min="63" max="63" width="19.625" customWidth="1"/>
    <col min="64" max="64" width="21.125" customWidth="1"/>
    <col min="66" max="67" width="17.875" customWidth="1"/>
    <col min="69" max="69" width="20.25" customWidth="1"/>
    <col min="70" max="70" width="19" customWidth="1"/>
    <col min="73" max="73" width="50.375" customWidth="1"/>
    <col min="74" max="74" width="17.875" customWidth="1"/>
    <col min="75" max="75" width="19.75" customWidth="1"/>
    <col min="76" max="76" width="17.875" customWidth="1"/>
    <col min="77" max="77" width="22.375" customWidth="1"/>
    <col min="79" max="79" width="47.25" customWidth="1"/>
    <col min="80" max="80" width="23.625" customWidth="1"/>
    <col min="81" max="81" width="24.75" customWidth="1"/>
    <col min="82" max="82" width="26.375" customWidth="1"/>
    <col min="83" max="83" width="26" customWidth="1"/>
    <col min="84" max="84" width="49" customWidth="1"/>
    <col min="85" max="85" width="24.25" customWidth="1"/>
    <col min="86" max="86" width="24.625" customWidth="1"/>
    <col min="87" max="87" width="25.125" customWidth="1"/>
    <col min="88" max="88" width="25.75" customWidth="1"/>
  </cols>
  <sheetData>
    <row r="1" spans="1:96" ht="21" customHeight="1" x14ac:dyDescent="0.35">
      <c r="A1" s="291"/>
      <c r="B1" s="328"/>
      <c r="C1" s="328"/>
      <c r="D1" s="328"/>
      <c r="E1" s="328"/>
      <c r="F1" s="328"/>
      <c r="G1" s="120"/>
      <c r="H1" s="120"/>
      <c r="I1" s="326" t="s">
        <v>151</v>
      </c>
      <c r="J1" s="328"/>
      <c r="K1" s="328"/>
      <c r="L1" s="328"/>
      <c r="M1" s="120"/>
      <c r="N1" s="326" t="s">
        <v>152</v>
      </c>
      <c r="O1" s="328"/>
      <c r="P1" s="328"/>
      <c r="Q1" s="328"/>
      <c r="R1" s="184"/>
      <c r="S1" s="306" t="s">
        <v>153</v>
      </c>
      <c r="T1" s="306"/>
      <c r="U1" s="306"/>
      <c r="V1" s="306"/>
      <c r="W1" s="120"/>
      <c r="X1" s="326" t="s">
        <v>152</v>
      </c>
      <c r="Y1" s="326"/>
      <c r="Z1" s="326"/>
      <c r="AA1" s="326"/>
      <c r="AB1" s="120"/>
      <c r="AC1" s="120"/>
      <c r="AD1" s="328"/>
      <c r="AE1" s="328"/>
      <c r="AF1" s="328"/>
      <c r="AG1" s="328"/>
      <c r="AH1" s="328"/>
      <c r="AI1" s="184"/>
      <c r="AJ1" s="326" t="s">
        <v>152</v>
      </c>
      <c r="AK1" s="328"/>
      <c r="AL1" s="328"/>
      <c r="AM1" s="328"/>
      <c r="AN1" s="328"/>
      <c r="AO1" s="328"/>
      <c r="AP1" s="328"/>
      <c r="AQ1" s="328"/>
      <c r="AR1" s="328"/>
      <c r="AS1" s="328"/>
      <c r="AT1" s="328"/>
      <c r="AU1" s="120"/>
      <c r="AV1" s="326" t="s">
        <v>152</v>
      </c>
      <c r="AW1" s="328"/>
      <c r="AX1" s="328"/>
      <c r="AY1" s="328"/>
      <c r="AZ1" s="328"/>
      <c r="BA1" s="328"/>
      <c r="BB1" s="328"/>
      <c r="BC1" s="328"/>
      <c r="BD1" s="328"/>
      <c r="BE1" s="328"/>
      <c r="BF1" s="328"/>
      <c r="BG1" s="120"/>
      <c r="BH1" s="326" t="s">
        <v>152</v>
      </c>
      <c r="BI1" s="328"/>
      <c r="BJ1" s="328"/>
      <c r="BK1" s="328"/>
      <c r="BL1" s="328"/>
      <c r="BM1" s="328"/>
      <c r="BN1" s="328"/>
      <c r="BO1" s="328"/>
      <c r="BP1" s="328"/>
      <c r="BQ1" s="328"/>
      <c r="BR1" s="328"/>
      <c r="BS1" s="120"/>
      <c r="BT1" s="120"/>
      <c r="BU1" s="333" t="s">
        <v>152</v>
      </c>
      <c r="BV1" s="333"/>
      <c r="BW1" s="333"/>
      <c r="BX1" s="333"/>
      <c r="BY1" s="333"/>
      <c r="BZ1" s="120"/>
      <c r="CA1" s="335" t="s">
        <v>152</v>
      </c>
      <c r="CB1" s="335"/>
      <c r="CC1" s="335"/>
      <c r="CD1" s="335"/>
      <c r="CE1" s="335"/>
      <c r="CF1" s="335"/>
      <c r="CG1" s="335"/>
      <c r="CH1" s="335"/>
      <c r="CI1" s="335"/>
      <c r="CJ1" s="335"/>
      <c r="CK1" s="54"/>
      <c r="CL1" s="54"/>
      <c r="CM1" s="54"/>
      <c r="CN1" s="54"/>
      <c r="CO1" s="54"/>
      <c r="CP1" s="54"/>
      <c r="CQ1" s="54"/>
      <c r="CR1" s="54"/>
    </row>
    <row r="2" spans="1:96" s="2" customFormat="1" ht="26.25" x14ac:dyDescent="0.35">
      <c r="A2" s="3"/>
      <c r="B2" s="328" t="s">
        <v>154</v>
      </c>
      <c r="C2" s="328"/>
      <c r="D2" s="328"/>
      <c r="E2" s="328"/>
      <c r="F2" s="328"/>
      <c r="G2" s="120"/>
      <c r="H2" s="120"/>
      <c r="I2" s="331" t="s">
        <v>19</v>
      </c>
      <c r="J2" s="332"/>
      <c r="K2" s="332"/>
      <c r="L2" s="332"/>
      <c r="M2" s="185"/>
      <c r="N2" s="326" t="s">
        <v>155</v>
      </c>
      <c r="O2" s="328"/>
      <c r="P2" s="328"/>
      <c r="Q2" s="328"/>
      <c r="R2" s="184"/>
      <c r="S2" s="306" t="s">
        <v>98</v>
      </c>
      <c r="T2" s="327"/>
      <c r="U2" s="327"/>
      <c r="V2" s="327"/>
      <c r="W2" s="120"/>
      <c r="X2" s="306" t="s">
        <v>140</v>
      </c>
      <c r="Y2" s="327"/>
      <c r="Z2" s="327"/>
      <c r="AA2" s="327"/>
      <c r="AB2" s="120"/>
      <c r="AC2" s="184"/>
      <c r="AD2" s="328"/>
      <c r="AE2" s="328"/>
      <c r="AF2" s="328"/>
      <c r="AG2" s="328"/>
      <c r="AH2" s="328"/>
      <c r="AI2" s="184"/>
      <c r="AJ2" s="326" t="s">
        <v>156</v>
      </c>
      <c r="AK2" s="328"/>
      <c r="AL2" s="328"/>
      <c r="AM2" s="328"/>
      <c r="AN2" s="328"/>
      <c r="AO2" s="328"/>
      <c r="AP2" s="328"/>
      <c r="AQ2" s="328"/>
      <c r="AR2" s="328"/>
      <c r="AS2" s="328"/>
      <c r="AT2" s="328"/>
      <c r="AU2" s="120"/>
      <c r="AV2" s="326" t="s">
        <v>156</v>
      </c>
      <c r="AW2" s="328"/>
      <c r="AX2" s="328"/>
      <c r="AY2" s="328"/>
      <c r="AZ2" s="328"/>
      <c r="BA2" s="328"/>
      <c r="BB2" s="328"/>
      <c r="BC2" s="328"/>
      <c r="BD2" s="328"/>
      <c r="BE2" s="328"/>
      <c r="BF2" s="328"/>
      <c r="BG2" s="120"/>
      <c r="BH2" s="326" t="s">
        <v>156</v>
      </c>
      <c r="BI2" s="328"/>
      <c r="BJ2" s="328"/>
      <c r="BK2" s="328"/>
      <c r="BL2" s="328"/>
      <c r="BM2" s="328"/>
      <c r="BN2" s="328"/>
      <c r="BO2" s="328"/>
      <c r="BP2" s="328"/>
      <c r="BQ2" s="328"/>
      <c r="BR2" s="328"/>
      <c r="BS2" s="120"/>
      <c r="BT2" s="120"/>
      <c r="BU2" s="334" t="s">
        <v>157</v>
      </c>
      <c r="BV2" s="334"/>
      <c r="BW2" s="334"/>
      <c r="BX2" s="334"/>
      <c r="BY2" s="334"/>
      <c r="BZ2" s="120"/>
      <c r="CA2" s="336" t="s">
        <v>158</v>
      </c>
      <c r="CB2" s="337"/>
      <c r="CC2" s="337"/>
      <c r="CD2" s="337"/>
      <c r="CE2" s="337"/>
      <c r="CF2" s="337"/>
      <c r="CG2" s="337"/>
      <c r="CH2" s="337"/>
      <c r="CI2" s="337"/>
      <c r="CJ2" s="337"/>
      <c r="CK2" s="54"/>
      <c r="CL2" s="54"/>
      <c r="CM2" s="54"/>
      <c r="CN2" s="54"/>
      <c r="CO2" s="54"/>
      <c r="CP2" s="54"/>
      <c r="CQ2" s="54"/>
      <c r="CR2" s="54"/>
    </row>
    <row r="3" spans="1:96" ht="15.75" customHeight="1" x14ac:dyDescent="0.3">
      <c r="A3" s="1"/>
      <c r="B3" s="330" t="s">
        <v>159</v>
      </c>
      <c r="C3" s="330"/>
      <c r="D3" s="330"/>
      <c r="E3" s="330"/>
      <c r="F3" s="330"/>
      <c r="G3" s="54"/>
      <c r="H3" s="54"/>
      <c r="I3" s="54"/>
      <c r="J3" s="54"/>
      <c r="K3" s="54"/>
      <c r="L3" s="54"/>
      <c r="M3" s="54"/>
      <c r="N3" s="186" t="s">
        <v>27</v>
      </c>
      <c r="O3" s="187" t="s">
        <v>24</v>
      </c>
      <c r="P3" s="121" t="s">
        <v>101</v>
      </c>
      <c r="Q3" s="188" t="s">
        <v>26</v>
      </c>
      <c r="R3" s="54"/>
      <c r="S3" s="151" t="s">
        <v>27</v>
      </c>
      <c r="T3" s="152" t="s">
        <v>24</v>
      </c>
      <c r="U3" s="122" t="s">
        <v>101</v>
      </c>
      <c r="V3" s="153" t="s">
        <v>26</v>
      </c>
      <c r="W3" s="54"/>
      <c r="X3" s="186" t="s">
        <v>27</v>
      </c>
      <c r="Y3" s="187" t="s">
        <v>24</v>
      </c>
      <c r="Z3" s="121" t="s">
        <v>101</v>
      </c>
      <c r="AA3" s="188" t="s">
        <v>26</v>
      </c>
      <c r="AB3" s="54"/>
      <c r="AC3" s="126"/>
      <c r="AD3" s="54"/>
      <c r="AE3" s="126"/>
      <c r="AF3" s="126"/>
      <c r="AG3" s="126"/>
      <c r="AH3" s="126"/>
      <c r="AI3" s="126"/>
      <c r="AJ3" s="126"/>
      <c r="AK3" s="126"/>
      <c r="AL3" s="126"/>
      <c r="AM3" s="126"/>
      <c r="AN3" s="127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63" t="s">
        <v>27</v>
      </c>
      <c r="BV3" s="154">
        <v>-1</v>
      </c>
      <c r="BW3" s="154">
        <v>-2</v>
      </c>
      <c r="BX3" s="154">
        <v>-3</v>
      </c>
      <c r="BY3" s="114">
        <v>-4</v>
      </c>
      <c r="BZ3" s="54"/>
      <c r="CA3" s="63" t="s">
        <v>27</v>
      </c>
      <c r="CB3" s="113">
        <v>-1</v>
      </c>
      <c r="CC3" s="114">
        <v>-2</v>
      </c>
      <c r="CD3" s="114">
        <v>-3</v>
      </c>
      <c r="CE3" s="114">
        <v>-4</v>
      </c>
      <c r="CF3" s="63" t="s">
        <v>27</v>
      </c>
      <c r="CG3" s="114">
        <v>-1</v>
      </c>
      <c r="CH3" s="114">
        <v>-2</v>
      </c>
      <c r="CI3" s="114">
        <v>-3</v>
      </c>
      <c r="CJ3" s="114">
        <v>-4</v>
      </c>
      <c r="CK3" s="54"/>
      <c r="CL3" s="54"/>
      <c r="CM3" s="54"/>
      <c r="CN3" s="54"/>
      <c r="CO3" s="54"/>
      <c r="CP3" s="54"/>
      <c r="CQ3" s="54"/>
      <c r="CR3" s="54"/>
    </row>
    <row r="4" spans="1:96" s="4" customFormat="1" ht="17.25" x14ac:dyDescent="0.3">
      <c r="A4" s="1"/>
      <c r="B4" s="155" t="s">
        <v>160</v>
      </c>
      <c r="C4" s="156">
        <v>30000</v>
      </c>
      <c r="D4" s="155"/>
      <c r="E4" s="155"/>
      <c r="F4" s="155"/>
      <c r="G4" s="54"/>
      <c r="H4" s="54"/>
      <c r="I4" s="186" t="s">
        <v>27</v>
      </c>
      <c r="J4" s="187" t="s">
        <v>24</v>
      </c>
      <c r="K4" s="121" t="s">
        <v>101</v>
      </c>
      <c r="L4" s="188" t="s">
        <v>26</v>
      </c>
      <c r="M4" s="157"/>
      <c r="N4" s="122" t="s">
        <v>161</v>
      </c>
      <c r="O4" s="106"/>
      <c r="P4" s="106"/>
      <c r="Q4" s="106"/>
      <c r="R4" s="149"/>
      <c r="S4" s="122" t="s">
        <v>162</v>
      </c>
      <c r="T4" s="106"/>
      <c r="U4" s="106"/>
      <c r="V4" s="106"/>
      <c r="W4" s="54"/>
      <c r="X4" s="122" t="s">
        <v>163</v>
      </c>
      <c r="Y4" s="106"/>
      <c r="Z4" s="106"/>
      <c r="AA4" s="106"/>
      <c r="AB4" s="54"/>
      <c r="AC4" s="126"/>
      <c r="AD4" s="158" t="s">
        <v>164</v>
      </c>
      <c r="AE4" s="158" t="s">
        <v>164</v>
      </c>
      <c r="AF4" s="158" t="s">
        <v>164</v>
      </c>
      <c r="AG4" s="158" t="s">
        <v>164</v>
      </c>
      <c r="AH4" s="158" t="s">
        <v>165</v>
      </c>
      <c r="AI4" s="126"/>
      <c r="AJ4" s="307" t="s">
        <v>166</v>
      </c>
      <c r="AK4" s="307"/>
      <c r="AL4" s="128"/>
      <c r="AM4" s="307" t="s">
        <v>43</v>
      </c>
      <c r="AN4" s="307"/>
      <c r="AO4" s="124"/>
      <c r="AP4" s="307" t="s">
        <v>104</v>
      </c>
      <c r="AQ4" s="307"/>
      <c r="AR4" s="124"/>
      <c r="AS4" s="307" t="s">
        <v>167</v>
      </c>
      <c r="AT4" s="307"/>
      <c r="AU4" s="124"/>
      <c r="AV4" s="307" t="s">
        <v>168</v>
      </c>
      <c r="AW4" s="307"/>
      <c r="AX4" s="124"/>
      <c r="AY4" s="307" t="s">
        <v>48</v>
      </c>
      <c r="AZ4" s="307"/>
      <c r="BA4" s="124"/>
      <c r="BB4" s="307" t="s">
        <v>34</v>
      </c>
      <c r="BC4" s="307"/>
      <c r="BD4" s="124"/>
      <c r="BE4" s="307" t="s">
        <v>169</v>
      </c>
      <c r="BF4" s="307"/>
      <c r="BG4" s="124"/>
      <c r="BH4" s="307" t="s">
        <v>170</v>
      </c>
      <c r="BI4" s="307"/>
      <c r="BJ4" s="124"/>
      <c r="BK4" s="307" t="s">
        <v>171</v>
      </c>
      <c r="BL4" s="307"/>
      <c r="BM4" s="124"/>
      <c r="BN4" s="307" t="s">
        <v>172</v>
      </c>
      <c r="BO4" s="307"/>
      <c r="BP4" s="124"/>
      <c r="BQ4" s="307" t="s">
        <v>173</v>
      </c>
      <c r="BR4" s="307"/>
      <c r="BS4" s="54"/>
      <c r="BT4" s="54"/>
      <c r="BU4" s="159" t="s">
        <v>34</v>
      </c>
      <c r="BV4" s="69"/>
      <c r="BW4" s="160">
        <f>SUM(BB12)</f>
        <v>125000</v>
      </c>
      <c r="BX4" s="69"/>
      <c r="BY4" s="71"/>
      <c r="BZ4" s="54"/>
      <c r="CA4" s="68" t="s">
        <v>35</v>
      </c>
      <c r="CB4" s="69"/>
      <c r="CC4" s="160"/>
      <c r="CD4" s="69"/>
      <c r="CE4" s="160"/>
      <c r="CF4" s="68" t="s">
        <v>36</v>
      </c>
      <c r="CG4" s="69"/>
      <c r="CH4" s="160"/>
      <c r="CI4" s="69"/>
      <c r="CJ4" s="71"/>
      <c r="CK4" s="54"/>
      <c r="CL4" s="54"/>
      <c r="CM4" s="54"/>
      <c r="CN4" s="54"/>
      <c r="CO4" s="54"/>
      <c r="CP4" s="54"/>
      <c r="CQ4" s="54"/>
      <c r="CR4" s="54"/>
    </row>
    <row r="5" spans="1:96" s="4" customFormat="1" ht="17.25" x14ac:dyDescent="0.3">
      <c r="A5" s="1"/>
      <c r="B5" s="155" t="s">
        <v>92</v>
      </c>
      <c r="C5" s="156">
        <v>245000</v>
      </c>
      <c r="D5" s="155"/>
      <c r="E5" s="155"/>
      <c r="F5" s="155"/>
      <c r="G5" s="54"/>
      <c r="H5" s="54"/>
      <c r="I5" s="151" t="s">
        <v>29</v>
      </c>
      <c r="J5" s="161"/>
      <c r="K5" s="153"/>
      <c r="L5" s="99"/>
      <c r="M5" s="107"/>
      <c r="N5" s="162" t="s">
        <v>174</v>
      </c>
      <c r="O5" s="106"/>
      <c r="P5" s="163">
        <f>SUM(O6:O9)</f>
        <v>17750</v>
      </c>
      <c r="Q5" s="163"/>
      <c r="R5" s="149"/>
      <c r="S5" s="153" t="s">
        <v>104</v>
      </c>
      <c r="T5" s="163"/>
      <c r="U5" s="163">
        <f>SUM(V6:V7)</f>
        <v>5000</v>
      </c>
      <c r="V5" s="163"/>
      <c r="W5" s="54"/>
      <c r="X5" s="99" t="s">
        <v>174</v>
      </c>
      <c r="Y5" s="106"/>
      <c r="Z5" s="106">
        <v>4500</v>
      </c>
      <c r="AA5" s="106"/>
      <c r="AB5" s="54"/>
      <c r="AC5" s="126"/>
      <c r="AD5" s="164">
        <v>96000</v>
      </c>
      <c r="AE5" s="164">
        <v>2666.66</v>
      </c>
      <c r="AF5" s="165">
        <v>0.01</v>
      </c>
      <c r="AG5" s="164">
        <f t="shared" ref="AG5:AG40" si="0">AD5*AF5</f>
        <v>960</v>
      </c>
      <c r="AH5" s="164">
        <f>SUM(AE5+AG5)</f>
        <v>3626.66</v>
      </c>
      <c r="AI5" s="126"/>
      <c r="AJ5" s="74">
        <v>30000</v>
      </c>
      <c r="AK5" s="75"/>
      <c r="AL5" s="126"/>
      <c r="AM5" s="74">
        <v>245000</v>
      </c>
      <c r="AN5" s="75">
        <v>26726.400000000001</v>
      </c>
      <c r="AO5" s="54"/>
      <c r="AP5" s="74">
        <v>850000</v>
      </c>
      <c r="AQ5" s="75">
        <v>78125</v>
      </c>
      <c r="AR5" s="54"/>
      <c r="AS5" s="74">
        <v>33500</v>
      </c>
      <c r="AT5" s="75"/>
      <c r="AU5" s="54"/>
      <c r="AV5" s="74">
        <v>15000</v>
      </c>
      <c r="AW5" s="75"/>
      <c r="AX5" s="54"/>
      <c r="AY5" s="74">
        <v>72500</v>
      </c>
      <c r="AZ5" s="75">
        <v>36250</v>
      </c>
      <c r="BA5" s="54"/>
      <c r="BB5" s="74"/>
      <c r="BC5" s="75">
        <v>125000</v>
      </c>
      <c r="BD5" s="54"/>
      <c r="BE5" s="74"/>
      <c r="BF5" s="75">
        <v>10000</v>
      </c>
      <c r="BG5" s="54"/>
      <c r="BH5" s="74">
        <v>1800</v>
      </c>
      <c r="BI5" s="75"/>
      <c r="BJ5" s="54"/>
      <c r="BK5" s="74"/>
      <c r="BL5" s="75">
        <v>10000</v>
      </c>
      <c r="BM5" s="54"/>
      <c r="BN5" s="74"/>
      <c r="BO5" s="75">
        <v>3472.5</v>
      </c>
      <c r="BP5" s="54"/>
      <c r="BQ5" s="74"/>
      <c r="BR5" s="75">
        <v>829.16</v>
      </c>
      <c r="BS5" s="54"/>
      <c r="BT5" s="54"/>
      <c r="BU5" s="82" t="s">
        <v>175</v>
      </c>
      <c r="BV5" s="77"/>
      <c r="BW5" s="131">
        <f>SUM(AZ25)</f>
        <v>78125</v>
      </c>
      <c r="BX5" s="77"/>
      <c r="BY5" s="79"/>
      <c r="BZ5" s="54"/>
      <c r="CA5" s="76" t="s">
        <v>39</v>
      </c>
      <c r="CB5" s="77"/>
      <c r="CC5" s="108"/>
      <c r="CD5" s="77"/>
      <c r="CE5" s="109"/>
      <c r="CF5" s="166" t="s">
        <v>40</v>
      </c>
      <c r="CG5" s="77"/>
      <c r="CH5" s="108"/>
      <c r="CI5" s="77"/>
      <c r="CJ5" s="79"/>
      <c r="CK5" s="54"/>
      <c r="CL5" s="54"/>
      <c r="CM5" s="54"/>
      <c r="CN5" s="54"/>
      <c r="CO5" s="54"/>
      <c r="CP5" s="54"/>
      <c r="CQ5" s="54"/>
      <c r="CR5" s="54"/>
    </row>
    <row r="6" spans="1:96" s="4" customFormat="1" ht="15" customHeight="1" x14ac:dyDescent="0.3">
      <c r="A6" s="1"/>
      <c r="B6" s="155" t="s">
        <v>104</v>
      </c>
      <c r="C6" s="156">
        <v>850000</v>
      </c>
      <c r="D6" s="155"/>
      <c r="E6" s="155"/>
      <c r="F6" s="155"/>
      <c r="G6" s="54"/>
      <c r="H6" s="54"/>
      <c r="I6" s="167" t="s">
        <v>160</v>
      </c>
      <c r="J6" s="168"/>
      <c r="K6" s="163">
        <v>30000</v>
      </c>
      <c r="L6" s="148"/>
      <c r="M6" s="169"/>
      <c r="N6" s="99" t="s">
        <v>176</v>
      </c>
      <c r="O6" s="106">
        <v>8300</v>
      </c>
      <c r="P6" s="163"/>
      <c r="Q6" s="163"/>
      <c r="R6" s="149"/>
      <c r="S6" s="122" t="s">
        <v>177</v>
      </c>
      <c r="T6" s="163"/>
      <c r="U6" s="163"/>
      <c r="V6" s="163">
        <v>4310.34</v>
      </c>
      <c r="W6" s="54"/>
      <c r="X6" s="99" t="s">
        <v>178</v>
      </c>
      <c r="Y6" s="106">
        <v>4500</v>
      </c>
      <c r="Z6" s="106"/>
      <c r="AA6" s="106"/>
      <c r="AB6" s="54"/>
      <c r="AC6" s="126"/>
      <c r="AD6" s="164">
        <f>AD5-AE5</f>
        <v>93333.34</v>
      </c>
      <c r="AE6" s="164">
        <v>2666.66</v>
      </c>
      <c r="AF6" s="165">
        <v>0.01</v>
      </c>
      <c r="AG6" s="164">
        <f t="shared" si="0"/>
        <v>933.33339999999998</v>
      </c>
      <c r="AH6" s="164">
        <f>SUM(AE6+AG6)</f>
        <v>3599.9933999999998</v>
      </c>
      <c r="AI6" s="126"/>
      <c r="AJ6" s="74"/>
      <c r="AK6" s="81"/>
      <c r="AL6" s="126"/>
      <c r="AM6" s="74">
        <v>72500</v>
      </c>
      <c r="AN6" s="81">
        <v>45200</v>
      </c>
      <c r="AO6" s="54"/>
      <c r="AP6" s="74">
        <v>76800</v>
      </c>
      <c r="AQ6" s="81">
        <v>4310.34</v>
      </c>
      <c r="AR6" s="54"/>
      <c r="AS6" s="74"/>
      <c r="AT6" s="81"/>
      <c r="AU6" s="54"/>
      <c r="AV6" s="74"/>
      <c r="AW6" s="81"/>
      <c r="AX6" s="54"/>
      <c r="AY6" s="74"/>
      <c r="AZ6" s="81">
        <v>36250</v>
      </c>
      <c r="BA6" s="54"/>
      <c r="BB6" s="74"/>
      <c r="BC6" s="81"/>
      <c r="BD6" s="54"/>
      <c r="BE6" s="74"/>
      <c r="BF6" s="81">
        <v>5000</v>
      </c>
      <c r="BG6" s="54"/>
      <c r="BH6" s="74"/>
      <c r="BI6" s="81"/>
      <c r="BJ6" s="54"/>
      <c r="BK6" s="74"/>
      <c r="BL6" s="81"/>
      <c r="BM6" s="54"/>
      <c r="BN6" s="74"/>
      <c r="BO6" s="81"/>
      <c r="BP6" s="54"/>
      <c r="BQ6" s="74"/>
      <c r="BR6" s="81"/>
      <c r="BS6" s="54"/>
      <c r="BT6" s="54"/>
      <c r="BU6" s="82" t="s">
        <v>179</v>
      </c>
      <c r="BV6" s="77"/>
      <c r="BW6" s="108"/>
      <c r="BX6" s="77">
        <f>BW4-BW5</f>
        <v>46875</v>
      </c>
      <c r="BY6" s="79"/>
      <c r="BZ6" s="54"/>
      <c r="CA6" s="82" t="s">
        <v>160</v>
      </c>
      <c r="CB6" s="77"/>
      <c r="CC6" s="108">
        <v>30000</v>
      </c>
      <c r="CD6" s="77"/>
      <c r="CE6" s="109"/>
      <c r="CF6" s="144" t="s">
        <v>180</v>
      </c>
      <c r="CG6" s="77">
        <v>21381.119999999999</v>
      </c>
      <c r="CH6" s="108"/>
      <c r="CI6" s="77"/>
      <c r="CJ6" s="79"/>
      <c r="CK6" s="54"/>
      <c r="CL6" s="54"/>
      <c r="CM6" s="54"/>
      <c r="CN6" s="54"/>
      <c r="CO6" s="54"/>
      <c r="CP6" s="54"/>
      <c r="CQ6" s="54"/>
      <c r="CR6" s="54"/>
    </row>
    <row r="7" spans="1:96" s="4" customFormat="1" ht="15" customHeight="1" x14ac:dyDescent="0.3">
      <c r="A7" s="1"/>
      <c r="B7" s="155" t="s">
        <v>167</v>
      </c>
      <c r="C7" s="156">
        <v>33500</v>
      </c>
      <c r="D7" s="155"/>
      <c r="E7" s="155"/>
      <c r="F7" s="155"/>
      <c r="G7" s="54"/>
      <c r="H7" s="54"/>
      <c r="I7" s="167" t="s">
        <v>92</v>
      </c>
      <c r="J7" s="168"/>
      <c r="K7" s="163">
        <v>245000</v>
      </c>
      <c r="L7" s="148"/>
      <c r="M7" s="169"/>
      <c r="N7" s="170" t="s">
        <v>181</v>
      </c>
      <c r="O7" s="106">
        <v>2900</v>
      </c>
      <c r="P7" s="163"/>
      <c r="Q7" s="163"/>
      <c r="R7" s="149"/>
      <c r="S7" s="153" t="s">
        <v>182</v>
      </c>
      <c r="T7" s="163"/>
      <c r="U7" s="163"/>
      <c r="V7" s="163">
        <v>689.66</v>
      </c>
      <c r="W7" s="54"/>
      <c r="X7" s="122" t="s">
        <v>183</v>
      </c>
      <c r="Y7" s="106"/>
      <c r="Z7" s="106"/>
      <c r="AA7" s="106">
        <v>4500</v>
      </c>
      <c r="AB7" s="54"/>
      <c r="AC7" s="126"/>
      <c r="AD7" s="164">
        <f>AD6-AE6</f>
        <v>90666.68</v>
      </c>
      <c r="AE7" s="164">
        <v>2666.66</v>
      </c>
      <c r="AF7" s="165">
        <v>0.01</v>
      </c>
      <c r="AG7" s="164">
        <f t="shared" si="0"/>
        <v>906.66679999999997</v>
      </c>
      <c r="AH7" s="164">
        <f t="shared" ref="AH7:AH40" si="1">AE7+AG7</f>
        <v>3573.3267999999998</v>
      </c>
      <c r="AI7" s="126"/>
      <c r="AJ7" s="74"/>
      <c r="AK7" s="81"/>
      <c r="AL7" s="126"/>
      <c r="AM7" s="74">
        <v>35162.5</v>
      </c>
      <c r="AN7" s="81">
        <v>17400</v>
      </c>
      <c r="AO7" s="54"/>
      <c r="AP7" s="74">
        <v>46080</v>
      </c>
      <c r="AQ7" s="81"/>
      <c r="AR7" s="54"/>
      <c r="AS7" s="74"/>
      <c r="AT7" s="81"/>
      <c r="AU7" s="54"/>
      <c r="AV7" s="74"/>
      <c r="AW7" s="81"/>
      <c r="AX7" s="54"/>
      <c r="AY7" s="74"/>
      <c r="AZ7" s="81"/>
      <c r="BA7" s="54"/>
      <c r="BB7" s="74"/>
      <c r="BC7" s="81"/>
      <c r="BD7" s="54"/>
      <c r="BE7" s="74"/>
      <c r="BF7" s="81"/>
      <c r="BG7" s="54"/>
      <c r="BH7" s="74"/>
      <c r="BI7" s="81"/>
      <c r="BJ7" s="54"/>
      <c r="BK7" s="74"/>
      <c r="BL7" s="81"/>
      <c r="BM7" s="54"/>
      <c r="BN7" s="74"/>
      <c r="BO7" s="81"/>
      <c r="BP7" s="54"/>
      <c r="BQ7" s="74"/>
      <c r="BR7" s="81"/>
      <c r="BS7" s="54"/>
      <c r="BT7" s="54"/>
      <c r="BU7" s="82" t="s">
        <v>184</v>
      </c>
      <c r="BV7" s="77"/>
      <c r="BW7" s="108"/>
      <c r="BX7" s="77">
        <f>SUM(BC25)</f>
        <v>62632.26</v>
      </c>
      <c r="BY7" s="79"/>
      <c r="BZ7" s="54"/>
      <c r="CA7" s="82" t="s">
        <v>43</v>
      </c>
      <c r="CB7" s="77"/>
      <c r="CC7" s="108">
        <v>218106.66</v>
      </c>
      <c r="CD7" s="77"/>
      <c r="CE7" s="109"/>
      <c r="CF7" s="82" t="s">
        <v>177</v>
      </c>
      <c r="CG7" s="77">
        <v>46800</v>
      </c>
      <c r="CH7" s="108"/>
      <c r="CI7" s="77"/>
      <c r="CJ7" s="79"/>
      <c r="CK7" s="54"/>
      <c r="CL7" s="54"/>
      <c r="CM7" s="54"/>
      <c r="CN7" s="54"/>
      <c r="CO7" s="54"/>
      <c r="CP7" s="54"/>
      <c r="CQ7" s="54"/>
      <c r="CR7" s="54"/>
    </row>
    <row r="8" spans="1:96" s="4" customFormat="1" ht="16.5" customHeight="1" x14ac:dyDescent="0.3">
      <c r="A8" s="1"/>
      <c r="B8" s="155" t="s">
        <v>185</v>
      </c>
      <c r="C8" s="156">
        <v>138900</v>
      </c>
      <c r="D8" s="171">
        <v>41577</v>
      </c>
      <c r="E8" s="155"/>
      <c r="F8" s="155"/>
      <c r="G8" s="54"/>
      <c r="H8" s="54"/>
      <c r="I8" s="167" t="s">
        <v>104</v>
      </c>
      <c r="J8" s="168"/>
      <c r="K8" s="163">
        <v>850000</v>
      </c>
      <c r="L8" s="163"/>
      <c r="M8" s="149"/>
      <c r="N8" s="170" t="s">
        <v>186</v>
      </c>
      <c r="O8" s="106">
        <v>3400</v>
      </c>
      <c r="P8" s="163"/>
      <c r="Q8" s="163"/>
      <c r="R8" s="149"/>
      <c r="S8" s="122" t="s">
        <v>187</v>
      </c>
      <c r="T8" s="163"/>
      <c r="U8" s="163"/>
      <c r="V8" s="163"/>
      <c r="W8" s="54"/>
      <c r="X8" s="122" t="s">
        <v>178</v>
      </c>
      <c r="Y8" s="106">
        <v>4500</v>
      </c>
      <c r="Z8" s="106"/>
      <c r="AA8" s="106"/>
      <c r="AB8" s="54"/>
      <c r="AC8" s="126"/>
      <c r="AD8" s="164">
        <v>88000.02</v>
      </c>
      <c r="AE8" s="164">
        <v>2666.66</v>
      </c>
      <c r="AF8" s="165">
        <v>0.01</v>
      </c>
      <c r="AG8" s="164">
        <f t="shared" si="0"/>
        <v>880.00020000000006</v>
      </c>
      <c r="AH8" s="164">
        <f t="shared" si="1"/>
        <v>3546.6601999999998</v>
      </c>
      <c r="AI8" s="126"/>
      <c r="AJ8" s="74"/>
      <c r="AK8" s="81"/>
      <c r="AL8" s="126"/>
      <c r="AM8" s="74">
        <v>5000</v>
      </c>
      <c r="AN8" s="81">
        <v>8300</v>
      </c>
      <c r="AO8" s="54"/>
      <c r="AP8" s="74"/>
      <c r="AQ8" s="81"/>
      <c r="AR8" s="54"/>
      <c r="AS8" s="74"/>
      <c r="AT8" s="81"/>
      <c r="AU8" s="54"/>
      <c r="AV8" s="74"/>
      <c r="AW8" s="81"/>
      <c r="AX8" s="54"/>
      <c r="AY8" s="74"/>
      <c r="AZ8" s="81"/>
      <c r="BA8" s="54"/>
      <c r="BB8" s="74"/>
      <c r="BC8" s="81"/>
      <c r="BD8" s="54"/>
      <c r="BE8" s="74"/>
      <c r="BF8" s="81"/>
      <c r="BG8" s="54"/>
      <c r="BH8" s="74"/>
      <c r="BI8" s="81"/>
      <c r="BJ8" s="54"/>
      <c r="BK8" s="74"/>
      <c r="BL8" s="81"/>
      <c r="BM8" s="54"/>
      <c r="BN8" s="74"/>
      <c r="BO8" s="81"/>
      <c r="BP8" s="54"/>
      <c r="BQ8" s="74"/>
      <c r="BR8" s="81"/>
      <c r="BS8" s="54"/>
      <c r="BT8" s="54"/>
      <c r="BU8" s="82" t="s">
        <v>188</v>
      </c>
      <c r="BV8" s="77"/>
      <c r="BW8" s="108"/>
      <c r="BX8" s="77">
        <f>BX6-BX7</f>
        <v>-15757.260000000002</v>
      </c>
      <c r="BY8" s="79"/>
      <c r="BZ8" s="54"/>
      <c r="CA8" s="86" t="s">
        <v>189</v>
      </c>
      <c r="CB8" s="87"/>
      <c r="CC8" s="110">
        <v>30000</v>
      </c>
      <c r="CD8" s="87"/>
      <c r="CE8" s="109"/>
      <c r="CF8" s="82" t="s">
        <v>190</v>
      </c>
      <c r="CG8" s="77">
        <v>141000</v>
      </c>
      <c r="CH8" s="108"/>
      <c r="CI8" s="77"/>
      <c r="CJ8" s="79"/>
      <c r="CK8" s="54"/>
      <c r="CL8" s="54"/>
      <c r="CM8" s="54"/>
      <c r="CN8" s="54"/>
      <c r="CO8" s="54"/>
      <c r="CP8" s="54"/>
      <c r="CQ8" s="54"/>
      <c r="CR8" s="54"/>
    </row>
    <row r="9" spans="1:96" s="4" customFormat="1" ht="15.75" customHeight="1" x14ac:dyDescent="0.3">
      <c r="A9" s="1"/>
      <c r="B9" s="155" t="s">
        <v>191</v>
      </c>
      <c r="C9" s="156">
        <v>125000</v>
      </c>
      <c r="D9" s="155" t="s">
        <v>192</v>
      </c>
      <c r="E9" s="155"/>
      <c r="F9" s="155"/>
      <c r="G9" s="54"/>
      <c r="H9" s="54"/>
      <c r="I9" s="167" t="s">
        <v>167</v>
      </c>
      <c r="J9" s="168"/>
      <c r="K9" s="163">
        <v>33500</v>
      </c>
      <c r="L9" s="106"/>
      <c r="M9" s="129"/>
      <c r="N9" s="162" t="s">
        <v>193</v>
      </c>
      <c r="O9" s="106">
        <v>3150</v>
      </c>
      <c r="P9" s="163"/>
      <c r="Q9" s="163"/>
      <c r="R9" s="149"/>
      <c r="S9" s="153" t="s">
        <v>194</v>
      </c>
      <c r="T9" s="163"/>
      <c r="U9" s="163">
        <v>103448.28</v>
      </c>
      <c r="V9" s="163"/>
      <c r="W9" s="54"/>
      <c r="X9" s="99" t="s">
        <v>195</v>
      </c>
      <c r="Y9" s="106"/>
      <c r="Z9" s="106"/>
      <c r="AA9" s="106"/>
      <c r="AB9" s="54"/>
      <c r="AC9" s="126"/>
      <c r="AD9" s="164">
        <f t="shared" ref="AD9:AD40" si="2">AD8-AE8</f>
        <v>85333.36</v>
      </c>
      <c r="AE9" s="164">
        <v>2666.66</v>
      </c>
      <c r="AF9" s="165">
        <v>0.01</v>
      </c>
      <c r="AG9" s="164">
        <f t="shared" si="0"/>
        <v>853.33360000000005</v>
      </c>
      <c r="AH9" s="164">
        <f t="shared" si="1"/>
        <v>3519.9935999999998</v>
      </c>
      <c r="AI9" s="126"/>
      <c r="AJ9" s="74"/>
      <c r="AK9" s="81"/>
      <c r="AL9" s="126"/>
      <c r="AM9" s="74">
        <v>35162.5</v>
      </c>
      <c r="AN9" s="81">
        <v>14614.66</v>
      </c>
      <c r="AO9" s="54"/>
      <c r="AP9" s="74"/>
      <c r="AQ9" s="81"/>
      <c r="AR9" s="54"/>
      <c r="AS9" s="74"/>
      <c r="AT9" s="81"/>
      <c r="AU9" s="54"/>
      <c r="AV9" s="74"/>
      <c r="AW9" s="81"/>
      <c r="AX9" s="54"/>
      <c r="AY9" s="74"/>
      <c r="AZ9" s="81"/>
      <c r="BA9" s="54"/>
      <c r="BB9" s="74"/>
      <c r="BC9" s="81"/>
      <c r="BD9" s="54"/>
      <c r="BE9" s="74"/>
      <c r="BF9" s="81"/>
      <c r="BG9" s="54"/>
      <c r="BH9" s="74"/>
      <c r="BI9" s="81"/>
      <c r="BJ9" s="54"/>
      <c r="BK9" s="74"/>
      <c r="BL9" s="81"/>
      <c r="BM9" s="54"/>
      <c r="BN9" s="74"/>
      <c r="BO9" s="81"/>
      <c r="BP9" s="54"/>
      <c r="BQ9" s="74"/>
      <c r="BR9" s="81"/>
      <c r="BS9" s="54"/>
      <c r="BT9" s="54"/>
      <c r="BU9" s="82" t="s">
        <v>196</v>
      </c>
      <c r="BV9" s="77"/>
      <c r="BW9" s="108"/>
      <c r="BX9" s="88">
        <f>SUM(BW10:BW11)</f>
        <v>-4946.58</v>
      </c>
      <c r="BY9" s="79"/>
      <c r="BZ9" s="54"/>
      <c r="CA9" s="82" t="s">
        <v>104</v>
      </c>
      <c r="CB9" s="77"/>
      <c r="CC9" s="108">
        <v>890444.66</v>
      </c>
      <c r="CD9" s="77"/>
      <c r="CE9" s="109"/>
      <c r="CF9" s="82" t="s">
        <v>169</v>
      </c>
      <c r="CG9" s="77">
        <v>15000</v>
      </c>
      <c r="CH9" s="108"/>
      <c r="CI9" s="77"/>
      <c r="CJ9" s="79"/>
      <c r="CK9" s="54"/>
      <c r="CL9" s="54"/>
      <c r="CM9" s="54"/>
      <c r="CN9" s="54"/>
      <c r="CO9" s="54"/>
      <c r="CP9" s="54"/>
      <c r="CQ9" s="54"/>
      <c r="CR9" s="54"/>
    </row>
    <row r="10" spans="1:96" s="4" customFormat="1" ht="17.25" customHeight="1" x14ac:dyDescent="0.3">
      <c r="A10" s="1"/>
      <c r="B10" s="155" t="s">
        <v>197</v>
      </c>
      <c r="C10" s="156">
        <v>99500</v>
      </c>
      <c r="D10" s="155"/>
      <c r="E10" s="155"/>
      <c r="F10" s="155"/>
      <c r="G10" s="54"/>
      <c r="H10" s="54"/>
      <c r="I10" s="99" t="s">
        <v>185</v>
      </c>
      <c r="J10" s="106"/>
      <c r="K10" s="163">
        <v>138800</v>
      </c>
      <c r="L10" s="106"/>
      <c r="M10" s="54"/>
      <c r="N10" s="130" t="s">
        <v>43</v>
      </c>
      <c r="O10" s="106"/>
      <c r="P10" s="163"/>
      <c r="Q10" s="163">
        <v>8300</v>
      </c>
      <c r="R10" s="149"/>
      <c r="S10" s="153" t="s">
        <v>198</v>
      </c>
      <c r="T10" s="163"/>
      <c r="U10" s="163">
        <v>3310.34</v>
      </c>
      <c r="V10" s="130"/>
      <c r="W10" s="54"/>
      <c r="X10" s="122" t="s">
        <v>199</v>
      </c>
      <c r="Y10" s="106"/>
      <c r="Z10" s="106"/>
      <c r="AA10" s="106"/>
      <c r="AB10" s="54"/>
      <c r="AC10" s="126"/>
      <c r="AD10" s="164">
        <f t="shared" si="2"/>
        <v>82666.7</v>
      </c>
      <c r="AE10" s="164">
        <v>2666.66</v>
      </c>
      <c r="AF10" s="165">
        <v>0.01</v>
      </c>
      <c r="AG10" s="164">
        <f t="shared" si="0"/>
        <v>826.66700000000003</v>
      </c>
      <c r="AH10" s="164">
        <f t="shared" si="1"/>
        <v>3493.3269999999998</v>
      </c>
      <c r="AI10" s="126"/>
      <c r="AJ10" s="74"/>
      <c r="AK10" s="81"/>
      <c r="AL10" s="126"/>
      <c r="AM10" s="74"/>
      <c r="AN10" s="81">
        <v>5345.28</v>
      </c>
      <c r="AO10" s="54"/>
      <c r="AP10" s="74"/>
      <c r="AQ10" s="81"/>
      <c r="AR10" s="54"/>
      <c r="AS10" s="74"/>
      <c r="AT10" s="81"/>
      <c r="AU10" s="54"/>
      <c r="AV10" s="74"/>
      <c r="AW10" s="81"/>
      <c r="AX10" s="54"/>
      <c r="AY10" s="74"/>
      <c r="AZ10" s="81"/>
      <c r="BA10" s="54"/>
      <c r="BB10" s="74"/>
      <c r="BC10" s="81"/>
      <c r="BD10" s="54"/>
      <c r="BE10" s="74"/>
      <c r="BF10" s="81"/>
      <c r="BG10" s="54"/>
      <c r="BH10" s="74"/>
      <c r="BI10" s="81"/>
      <c r="BJ10" s="54"/>
      <c r="BK10" s="74"/>
      <c r="BL10" s="81"/>
      <c r="BM10" s="54"/>
      <c r="BN10" s="74"/>
      <c r="BO10" s="81"/>
      <c r="BP10" s="54"/>
      <c r="BQ10" s="74"/>
      <c r="BR10" s="81"/>
      <c r="BS10" s="54"/>
      <c r="BT10" s="54"/>
      <c r="BU10" s="82" t="s">
        <v>78</v>
      </c>
      <c r="BV10" s="77"/>
      <c r="BW10" s="108">
        <v>-7198.58</v>
      </c>
      <c r="BX10" s="77"/>
      <c r="BY10" s="79"/>
      <c r="BZ10" s="54"/>
      <c r="CA10" s="82" t="s">
        <v>48</v>
      </c>
      <c r="CB10" s="77">
        <v>0</v>
      </c>
      <c r="CC10" s="108"/>
      <c r="CD10" s="77"/>
      <c r="CE10" s="109"/>
      <c r="CF10" s="144" t="s">
        <v>57</v>
      </c>
      <c r="CG10" s="77">
        <v>5000</v>
      </c>
      <c r="CH10" s="108"/>
      <c r="CI10" s="77"/>
      <c r="CJ10" s="79"/>
      <c r="CK10" s="54"/>
      <c r="CL10" s="54"/>
      <c r="CM10" s="54"/>
      <c r="CN10" s="54"/>
      <c r="CO10" s="54"/>
      <c r="CP10" s="54"/>
      <c r="CQ10" s="54"/>
      <c r="CR10" s="54"/>
    </row>
    <row r="11" spans="1:96" s="4" customFormat="1" ht="17.25" x14ac:dyDescent="0.3">
      <c r="A11" s="1"/>
      <c r="B11" s="155" t="s">
        <v>190</v>
      </c>
      <c r="C11" s="156">
        <v>73000</v>
      </c>
      <c r="D11" s="155"/>
      <c r="E11" s="155"/>
      <c r="F11" s="155"/>
      <c r="G11" s="54"/>
      <c r="H11" s="54"/>
      <c r="I11" s="99" t="s">
        <v>200</v>
      </c>
      <c r="J11" s="163"/>
      <c r="K11" s="163">
        <v>125000</v>
      </c>
      <c r="L11" s="106"/>
      <c r="M11" s="54"/>
      <c r="N11" s="122" t="s">
        <v>201</v>
      </c>
      <c r="O11" s="106"/>
      <c r="P11" s="163"/>
      <c r="Q11" s="163">
        <f>SUM(O7:O9)</f>
        <v>9450</v>
      </c>
      <c r="R11" s="149"/>
      <c r="S11" s="153" t="s">
        <v>202</v>
      </c>
      <c r="T11" s="163"/>
      <c r="U11" s="163">
        <v>13241.38</v>
      </c>
      <c r="V11" s="163"/>
      <c r="W11" s="54"/>
      <c r="X11" s="99" t="s">
        <v>43</v>
      </c>
      <c r="Y11" s="106"/>
      <c r="Z11" s="106">
        <v>35162.5</v>
      </c>
      <c r="AA11" s="106"/>
      <c r="AB11" s="54"/>
      <c r="AC11" s="126"/>
      <c r="AD11" s="164">
        <f t="shared" si="2"/>
        <v>80000.039999999994</v>
      </c>
      <c r="AE11" s="164">
        <v>2666.66</v>
      </c>
      <c r="AF11" s="165">
        <v>0.01</v>
      </c>
      <c r="AG11" s="164">
        <f t="shared" si="0"/>
        <v>800.0003999999999</v>
      </c>
      <c r="AH11" s="164">
        <f t="shared" si="1"/>
        <v>3466.6603999999998</v>
      </c>
      <c r="AI11" s="126"/>
      <c r="AJ11" s="74"/>
      <c r="AK11" s="81"/>
      <c r="AL11" s="126"/>
      <c r="AM11" s="74"/>
      <c r="AN11" s="81">
        <v>24000</v>
      </c>
      <c r="AO11" s="54"/>
      <c r="AP11" s="74"/>
      <c r="AQ11" s="81"/>
      <c r="AR11" s="54"/>
      <c r="AS11" s="74"/>
      <c r="AT11" s="81"/>
      <c r="AU11" s="54"/>
      <c r="AV11" s="74"/>
      <c r="AW11" s="81"/>
      <c r="AX11" s="54"/>
      <c r="AY11" s="74"/>
      <c r="AZ11" s="81"/>
      <c r="BA11" s="54"/>
      <c r="BB11" s="74"/>
      <c r="BC11" s="81"/>
      <c r="BD11" s="54"/>
      <c r="BE11" s="74"/>
      <c r="BF11" s="81"/>
      <c r="BG11" s="54"/>
      <c r="BH11" s="74"/>
      <c r="BI11" s="81"/>
      <c r="BJ11" s="54"/>
      <c r="BK11" s="74"/>
      <c r="BL11" s="81"/>
      <c r="BM11" s="54"/>
      <c r="BN11" s="74"/>
      <c r="BO11" s="81"/>
      <c r="BP11" s="54"/>
      <c r="BQ11" s="74"/>
      <c r="BR11" s="81"/>
      <c r="BS11" s="54"/>
      <c r="BT11" s="54"/>
      <c r="BU11" s="82" t="s">
        <v>42</v>
      </c>
      <c r="BV11" s="77"/>
      <c r="BW11" s="131">
        <f>SUM(AW36)</f>
        <v>2252</v>
      </c>
      <c r="BX11" s="77">
        <f>SUM(BX8:BX10)</f>
        <v>-20703.840000000004</v>
      </c>
      <c r="BY11" s="79"/>
      <c r="BZ11" s="54"/>
      <c r="CA11" s="82" t="s">
        <v>203</v>
      </c>
      <c r="CB11" s="85">
        <v>725</v>
      </c>
      <c r="CC11" s="108">
        <f>CB10-CB11</f>
        <v>-725</v>
      </c>
      <c r="CD11" s="77"/>
      <c r="CE11" s="109"/>
      <c r="CF11" s="82" t="s">
        <v>204</v>
      </c>
      <c r="CG11" s="77">
        <v>9760</v>
      </c>
      <c r="CH11" s="108"/>
      <c r="CI11" s="77"/>
      <c r="CJ11" s="79"/>
      <c r="CK11" s="54"/>
      <c r="CL11" s="54"/>
      <c r="CM11" s="54"/>
      <c r="CN11" s="54"/>
      <c r="CO11" s="54"/>
      <c r="CP11" s="54"/>
      <c r="CQ11" s="54"/>
      <c r="CR11" s="54"/>
    </row>
    <row r="12" spans="1:96" s="4" customFormat="1" ht="17.25" x14ac:dyDescent="0.3">
      <c r="A12" s="1"/>
      <c r="B12" s="54" t="s">
        <v>205</v>
      </c>
      <c r="C12" s="172">
        <v>50000</v>
      </c>
      <c r="D12" s="54" t="s">
        <v>206</v>
      </c>
      <c r="E12" s="54"/>
      <c r="F12" s="54"/>
      <c r="G12" s="54"/>
      <c r="H12" s="54"/>
      <c r="I12" s="99" t="s">
        <v>174</v>
      </c>
      <c r="J12" s="163"/>
      <c r="K12" s="163">
        <v>99500</v>
      </c>
      <c r="L12" s="106"/>
      <c r="M12" s="54"/>
      <c r="N12" s="122" t="s">
        <v>181</v>
      </c>
      <c r="O12" s="106">
        <v>2900</v>
      </c>
      <c r="P12" s="163"/>
      <c r="Q12" s="163"/>
      <c r="R12" s="149"/>
      <c r="S12" s="153" t="s">
        <v>207</v>
      </c>
      <c r="T12" s="163"/>
      <c r="U12" s="163">
        <v>17760</v>
      </c>
      <c r="V12" s="163"/>
      <c r="W12" s="54"/>
      <c r="X12" s="99" t="s">
        <v>78</v>
      </c>
      <c r="Y12" s="106"/>
      <c r="Z12" s="106">
        <v>1087.5</v>
      </c>
      <c r="AA12" s="106"/>
      <c r="AB12" s="54"/>
      <c r="AC12" s="126"/>
      <c r="AD12" s="164">
        <f t="shared" si="2"/>
        <v>77333.37999999999</v>
      </c>
      <c r="AE12" s="164">
        <v>2666.66</v>
      </c>
      <c r="AF12" s="165">
        <v>0.01</v>
      </c>
      <c r="AG12" s="164">
        <f t="shared" si="0"/>
        <v>773.33379999999988</v>
      </c>
      <c r="AH12" s="164">
        <f t="shared" si="1"/>
        <v>3439.9937999999997</v>
      </c>
      <c r="AI12" s="126"/>
      <c r="AJ12" s="92">
        <v>30000</v>
      </c>
      <c r="AK12" s="93"/>
      <c r="AL12" s="126"/>
      <c r="AM12" s="74"/>
      <c r="AN12" s="81">
        <v>30000</v>
      </c>
      <c r="AO12" s="54"/>
      <c r="AP12" s="92">
        <f>SUM(AP5:AP11)</f>
        <v>972880</v>
      </c>
      <c r="AQ12" s="93">
        <f>SUM(AQ5:AQ11)</f>
        <v>82435.34</v>
      </c>
      <c r="AR12" s="54"/>
      <c r="AS12" s="92">
        <v>33500</v>
      </c>
      <c r="AT12" s="93"/>
      <c r="AU12" s="54"/>
      <c r="AV12" s="92">
        <f>SUM(AV5:AV11)</f>
        <v>15000</v>
      </c>
      <c r="AW12" s="132"/>
      <c r="AX12" s="54"/>
      <c r="AY12" s="92">
        <f>SUM(AY5:AY11)</f>
        <v>72500</v>
      </c>
      <c r="AZ12" s="132">
        <f>SUM(AZ5:AZ11)</f>
        <v>72500</v>
      </c>
      <c r="BA12" s="54"/>
      <c r="BB12" s="92">
        <v>125000</v>
      </c>
      <c r="BC12" s="132">
        <f>SUM(BC5:BC11)</f>
        <v>125000</v>
      </c>
      <c r="BD12" s="54"/>
      <c r="BE12" s="92"/>
      <c r="BF12" s="132">
        <f>SUM(BF5:BF11)</f>
        <v>15000</v>
      </c>
      <c r="BG12" s="54"/>
      <c r="BH12" s="92">
        <f>SUM(BH5:BH11)</f>
        <v>1800</v>
      </c>
      <c r="BI12" s="132"/>
      <c r="BJ12" s="54"/>
      <c r="BK12" s="92">
        <v>10000</v>
      </c>
      <c r="BL12" s="132">
        <f>SUM(BL5:BL11)</f>
        <v>10000</v>
      </c>
      <c r="BM12" s="54"/>
      <c r="BN12" s="92"/>
      <c r="BO12" s="132">
        <f>SUM(BO5:BO11)</f>
        <v>3472.5</v>
      </c>
      <c r="BP12" s="54"/>
      <c r="BQ12" s="92"/>
      <c r="BR12" s="132">
        <f>SUM(BR5:BR11)</f>
        <v>829.16</v>
      </c>
      <c r="BS12" s="54"/>
      <c r="BT12" s="54"/>
      <c r="BU12" s="82" t="s">
        <v>208</v>
      </c>
      <c r="BV12" s="77"/>
      <c r="BW12" s="108"/>
      <c r="BX12" s="85">
        <f>SUM(BK12)</f>
        <v>10000</v>
      </c>
      <c r="BY12" s="79"/>
      <c r="BZ12" s="54"/>
      <c r="CA12" s="82" t="s">
        <v>209</v>
      </c>
      <c r="CB12" s="77"/>
      <c r="CC12" s="108">
        <v>33500</v>
      </c>
      <c r="CD12" s="77"/>
      <c r="CE12" s="109"/>
      <c r="CF12" s="82" t="s">
        <v>210</v>
      </c>
      <c r="CG12" s="85">
        <v>40000</v>
      </c>
      <c r="CH12" s="108"/>
      <c r="CI12" s="77"/>
      <c r="CJ12" s="79"/>
      <c r="CK12" s="54"/>
      <c r="CL12" s="54"/>
      <c r="CM12" s="54"/>
      <c r="CN12" s="54"/>
      <c r="CO12" s="54"/>
      <c r="CP12" s="54"/>
      <c r="CQ12" s="54"/>
      <c r="CR12" s="54"/>
    </row>
    <row r="13" spans="1:96" s="4" customFormat="1" ht="18" thickBot="1" x14ac:dyDescent="0.35">
      <c r="A13" s="1"/>
      <c r="B13" s="54" t="s">
        <v>41</v>
      </c>
      <c r="C13" s="110">
        <v>1398900</v>
      </c>
      <c r="D13" s="169"/>
      <c r="E13" s="107"/>
      <c r="F13" s="54"/>
      <c r="G13" s="54"/>
      <c r="H13" s="54"/>
      <c r="I13" s="122" t="s">
        <v>211</v>
      </c>
      <c r="J13" s="106"/>
      <c r="K13" s="106"/>
      <c r="L13" s="106">
        <v>73000</v>
      </c>
      <c r="M13" s="54"/>
      <c r="N13" s="122" t="s">
        <v>186</v>
      </c>
      <c r="O13" s="106">
        <v>3400</v>
      </c>
      <c r="P13" s="106"/>
      <c r="Q13" s="106"/>
      <c r="R13" s="149"/>
      <c r="S13" s="122" t="s">
        <v>43</v>
      </c>
      <c r="T13" s="106"/>
      <c r="U13" s="106"/>
      <c r="V13" s="106">
        <v>24000</v>
      </c>
      <c r="W13" s="54"/>
      <c r="X13" s="122" t="s">
        <v>48</v>
      </c>
      <c r="Y13" s="106"/>
      <c r="Z13" s="106"/>
      <c r="AA13" s="106">
        <f>SUM(Z11:Z12)</f>
        <v>36250</v>
      </c>
      <c r="AB13" s="54"/>
      <c r="AC13" s="126"/>
      <c r="AD13" s="164">
        <f t="shared" si="2"/>
        <v>74666.719999999987</v>
      </c>
      <c r="AE13" s="164">
        <v>2666.66</v>
      </c>
      <c r="AF13" s="165">
        <v>0.01</v>
      </c>
      <c r="AG13" s="164">
        <f t="shared" si="0"/>
        <v>746.66719999999987</v>
      </c>
      <c r="AH13" s="164">
        <f t="shared" si="1"/>
        <v>3413.3271999999997</v>
      </c>
      <c r="AI13" s="126"/>
      <c r="AJ13" s="94">
        <f>SUM(AJ12)</f>
        <v>30000</v>
      </c>
      <c r="AK13" s="81"/>
      <c r="AL13" s="126"/>
      <c r="AM13" s="74"/>
      <c r="AN13" s="81">
        <v>3132</v>
      </c>
      <c r="AO13" s="54"/>
      <c r="AP13" s="94">
        <f>AP12-AQ12</f>
        <v>890444.66</v>
      </c>
      <c r="AQ13" s="133"/>
      <c r="AR13" s="124"/>
      <c r="AS13" s="94">
        <f>SUM(AS12)</f>
        <v>33500</v>
      </c>
      <c r="AT13" s="133"/>
      <c r="AU13" s="124"/>
      <c r="AV13" s="94">
        <f>SUM(AV12)</f>
        <v>15000</v>
      </c>
      <c r="AW13" s="133"/>
      <c r="AX13" s="124"/>
      <c r="AY13" s="309" t="s">
        <v>68</v>
      </c>
      <c r="AZ13" s="309"/>
      <c r="BA13" s="124"/>
      <c r="BB13" s="309" t="s">
        <v>68</v>
      </c>
      <c r="BC13" s="309"/>
      <c r="BD13" s="124"/>
      <c r="BE13" s="134"/>
      <c r="BF13" s="95">
        <f>SUM(BF12)</f>
        <v>15000</v>
      </c>
      <c r="BG13" s="124"/>
      <c r="BH13" s="94">
        <f>SUM(BH12)</f>
        <v>1800</v>
      </c>
      <c r="BI13" s="133"/>
      <c r="BJ13" s="124"/>
      <c r="BK13" s="338" t="s">
        <v>68</v>
      </c>
      <c r="BL13" s="338"/>
      <c r="BM13" s="124"/>
      <c r="BN13" s="134"/>
      <c r="BO13" s="95">
        <f>SUM(BO12)</f>
        <v>3472.5</v>
      </c>
      <c r="BP13" s="124"/>
      <c r="BQ13" s="134"/>
      <c r="BR13" s="95">
        <f>SUM(BR12)</f>
        <v>829.16</v>
      </c>
      <c r="BS13" s="54"/>
      <c r="BT13" s="54"/>
      <c r="BU13" s="76" t="s">
        <v>212</v>
      </c>
      <c r="BV13" s="77"/>
      <c r="BW13" s="108"/>
      <c r="BX13" s="77"/>
      <c r="BY13" s="94">
        <f>SUM(BX11:BX12)</f>
        <v>-10703.840000000004</v>
      </c>
      <c r="BZ13" s="54"/>
      <c r="CA13" s="82" t="s">
        <v>198</v>
      </c>
      <c r="CB13" s="77"/>
      <c r="CC13" s="108">
        <v>18189</v>
      </c>
      <c r="CD13" s="77"/>
      <c r="CE13" s="109"/>
      <c r="CF13" s="76" t="s">
        <v>213</v>
      </c>
      <c r="CG13" s="77"/>
      <c r="CH13" s="108">
        <f>SUM(CG6:CG12)</f>
        <v>278941.12</v>
      </c>
      <c r="CI13" s="77"/>
      <c r="CJ13" s="79"/>
      <c r="CK13" s="54"/>
      <c r="CL13" s="54"/>
      <c r="CM13" s="54"/>
      <c r="CN13" s="54"/>
      <c r="CO13" s="54"/>
      <c r="CP13" s="54"/>
      <c r="CQ13" s="54"/>
      <c r="CR13" s="54"/>
    </row>
    <row r="14" spans="1:96" s="4" customFormat="1" ht="18" thickTop="1" x14ac:dyDescent="0.3">
      <c r="A14" s="1"/>
      <c r="B14" s="54"/>
      <c r="C14" s="107"/>
      <c r="D14" s="169"/>
      <c r="E14" s="107"/>
      <c r="F14" s="54"/>
      <c r="G14" s="54"/>
      <c r="H14" s="54"/>
      <c r="I14" s="122" t="s">
        <v>214</v>
      </c>
      <c r="J14" s="106"/>
      <c r="K14" s="106"/>
      <c r="L14" s="106">
        <v>50000</v>
      </c>
      <c r="M14" s="54"/>
      <c r="N14" s="122" t="s">
        <v>193</v>
      </c>
      <c r="O14" s="106">
        <v>3150</v>
      </c>
      <c r="P14" s="106"/>
      <c r="Q14" s="106"/>
      <c r="R14" s="173"/>
      <c r="S14" s="122" t="s">
        <v>215</v>
      </c>
      <c r="T14" s="106"/>
      <c r="U14" s="106"/>
      <c r="V14" s="106">
        <v>32000</v>
      </c>
      <c r="W14" s="54"/>
      <c r="X14" s="122" t="s">
        <v>216</v>
      </c>
      <c r="Y14" s="106"/>
      <c r="Z14" s="106"/>
      <c r="AA14" s="106"/>
      <c r="AB14" s="54"/>
      <c r="AC14" s="126"/>
      <c r="AD14" s="164">
        <f t="shared" si="2"/>
        <v>72000.059999999983</v>
      </c>
      <c r="AE14" s="164">
        <v>2666.66</v>
      </c>
      <c r="AF14" s="165">
        <v>0.01</v>
      </c>
      <c r="AG14" s="164">
        <f t="shared" si="0"/>
        <v>720.00059999999985</v>
      </c>
      <c r="AH14" s="164">
        <f t="shared" si="1"/>
        <v>3386.6605999999997</v>
      </c>
      <c r="AI14" s="126"/>
      <c r="AJ14" s="126"/>
      <c r="AK14" s="126"/>
      <c r="AL14" s="126"/>
      <c r="AM14" s="135">
        <f>SUM(AM5:AM13)</f>
        <v>392825</v>
      </c>
      <c r="AN14" s="136">
        <f>SUM(AN5:AN13)</f>
        <v>174718.34</v>
      </c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86"/>
      <c r="BV14" s="87"/>
      <c r="BW14" s="107"/>
      <c r="BX14" s="87"/>
      <c r="BY14" s="103"/>
      <c r="BZ14" s="54"/>
      <c r="CA14" s="82" t="s">
        <v>202</v>
      </c>
      <c r="CB14" s="77"/>
      <c r="CC14" s="108">
        <v>46172.37</v>
      </c>
      <c r="CD14" s="191"/>
      <c r="CE14" s="138"/>
      <c r="CF14" s="76" t="s">
        <v>217</v>
      </c>
      <c r="CG14" s="77"/>
      <c r="CH14" s="108"/>
      <c r="CI14" s="77"/>
      <c r="CJ14" s="79"/>
      <c r="CK14" s="54"/>
      <c r="CL14" s="54"/>
      <c r="CM14" s="54"/>
      <c r="CN14" s="54"/>
      <c r="CO14" s="54"/>
      <c r="CP14" s="54"/>
      <c r="CQ14" s="54"/>
      <c r="CR14" s="54"/>
    </row>
    <row r="15" spans="1:96" s="4" customFormat="1" ht="18" thickBot="1" x14ac:dyDescent="0.35">
      <c r="A15" s="1"/>
      <c r="B15" s="54"/>
      <c r="C15" s="54"/>
      <c r="D15" s="54"/>
      <c r="E15" s="54"/>
      <c r="F15" s="54"/>
      <c r="G15" s="54"/>
      <c r="H15" s="54"/>
      <c r="I15" s="122" t="s">
        <v>32</v>
      </c>
      <c r="J15" s="106"/>
      <c r="K15" s="106"/>
      <c r="L15" s="106">
        <v>1398900</v>
      </c>
      <c r="M15" s="54"/>
      <c r="N15" s="99" t="s">
        <v>218</v>
      </c>
      <c r="O15" s="106"/>
      <c r="P15" s="148"/>
      <c r="Q15" s="148"/>
      <c r="R15" s="173"/>
      <c r="S15" s="174" t="s">
        <v>219</v>
      </c>
      <c r="T15" s="148"/>
      <c r="U15" s="148"/>
      <c r="V15" s="148">
        <v>64000</v>
      </c>
      <c r="W15" s="54"/>
      <c r="X15" s="99" t="s">
        <v>17</v>
      </c>
      <c r="Y15" s="106"/>
      <c r="Z15" s="106">
        <v>36250</v>
      </c>
      <c r="AA15" s="106"/>
      <c r="AB15" s="54"/>
      <c r="AC15" s="126"/>
      <c r="AD15" s="164">
        <f t="shared" si="2"/>
        <v>69333.39999999998</v>
      </c>
      <c r="AE15" s="164">
        <v>2666.66</v>
      </c>
      <c r="AF15" s="165">
        <v>0.01</v>
      </c>
      <c r="AG15" s="164">
        <f t="shared" si="0"/>
        <v>693.33399999999983</v>
      </c>
      <c r="AH15" s="164">
        <f t="shared" si="1"/>
        <v>3359.9939999999997</v>
      </c>
      <c r="AI15" s="126"/>
      <c r="AJ15" s="126"/>
      <c r="AK15" s="126"/>
      <c r="AL15" s="126"/>
      <c r="AM15" s="189">
        <f>AM14-AN14</f>
        <v>218106.66</v>
      </c>
      <c r="AN15" s="139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86"/>
      <c r="BV15" s="87"/>
      <c r="BW15" s="107"/>
      <c r="BX15" s="87"/>
      <c r="BY15" s="103"/>
      <c r="BZ15" s="54"/>
      <c r="CA15" s="82" t="s">
        <v>170</v>
      </c>
      <c r="CB15" s="190"/>
      <c r="CC15" s="141">
        <v>1800</v>
      </c>
      <c r="CD15" s="192"/>
      <c r="CE15" s="138"/>
      <c r="CF15" s="82" t="s">
        <v>220</v>
      </c>
      <c r="CG15" s="77">
        <v>202972.12</v>
      </c>
      <c r="CH15" s="108"/>
      <c r="CI15" s="77"/>
      <c r="CJ15" s="79"/>
      <c r="CK15" s="54"/>
      <c r="CL15" s="54"/>
      <c r="CM15" s="54"/>
      <c r="CN15" s="54"/>
      <c r="CO15" s="54"/>
      <c r="CP15" s="54"/>
      <c r="CQ15" s="54"/>
      <c r="CR15" s="54"/>
    </row>
    <row r="16" spans="1:96" s="4" customFormat="1" ht="18" thickTop="1" x14ac:dyDescent="0.3">
      <c r="A16" s="1"/>
      <c r="B16" s="54"/>
      <c r="C16" s="107"/>
      <c r="D16" s="169"/>
      <c r="E16" s="107"/>
      <c r="F16" s="54"/>
      <c r="G16" s="54"/>
      <c r="H16" s="54"/>
      <c r="I16" s="99" t="s">
        <v>221</v>
      </c>
      <c r="J16" s="99"/>
      <c r="K16" s="99"/>
      <c r="L16" s="99"/>
      <c r="M16" s="54"/>
      <c r="N16" s="122" t="s">
        <v>103</v>
      </c>
      <c r="O16" s="106"/>
      <c r="P16" s="148"/>
      <c r="Q16" s="148"/>
      <c r="R16" s="173"/>
      <c r="S16" s="174" t="s">
        <v>222</v>
      </c>
      <c r="T16" s="148"/>
      <c r="U16" s="148"/>
      <c r="V16" s="148">
        <v>9760</v>
      </c>
      <c r="W16" s="54"/>
      <c r="X16" s="122" t="s">
        <v>67</v>
      </c>
      <c r="Y16" s="106"/>
      <c r="Z16" s="106"/>
      <c r="AA16" s="106">
        <v>36250</v>
      </c>
      <c r="AB16" s="54"/>
      <c r="AC16" s="126"/>
      <c r="AD16" s="164">
        <f t="shared" si="2"/>
        <v>66666.739999999976</v>
      </c>
      <c r="AE16" s="164">
        <v>2666.66</v>
      </c>
      <c r="AF16" s="165">
        <v>0.01</v>
      </c>
      <c r="AG16" s="164">
        <f t="shared" si="0"/>
        <v>666.66739999999982</v>
      </c>
      <c r="AH16" s="164">
        <f t="shared" si="1"/>
        <v>3333.3273999999997</v>
      </c>
      <c r="AI16" s="126"/>
      <c r="AJ16" s="126"/>
      <c r="AK16" s="126"/>
      <c r="AL16" s="126"/>
      <c r="AM16" s="126"/>
      <c r="AN16" s="127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86"/>
      <c r="BV16" s="87"/>
      <c r="BW16" s="107"/>
      <c r="BX16" s="87"/>
      <c r="BY16" s="103"/>
      <c r="BZ16" s="54"/>
      <c r="CA16" s="76" t="s">
        <v>223</v>
      </c>
      <c r="CB16" s="190"/>
      <c r="CC16" s="138"/>
      <c r="CD16" s="192">
        <f>SUM(CC6:CC15)</f>
        <v>1267487.6900000002</v>
      </c>
      <c r="CE16" s="138"/>
      <c r="CF16" s="82" t="s">
        <v>219</v>
      </c>
      <c r="CG16" s="77">
        <v>64000</v>
      </c>
      <c r="CH16" s="137"/>
      <c r="CI16" s="191"/>
      <c r="CJ16" s="142"/>
      <c r="CK16" s="54"/>
      <c r="CL16" s="54"/>
      <c r="CM16" s="54"/>
      <c r="CN16" s="54"/>
      <c r="CO16" s="54"/>
      <c r="CP16" s="54"/>
      <c r="CQ16" s="54"/>
      <c r="CR16" s="54"/>
    </row>
    <row r="17" spans="1:96" s="4" customFormat="1" ht="15.75" customHeight="1" x14ac:dyDescent="0.3">
      <c r="A17" s="1"/>
      <c r="B17" s="329" t="s">
        <v>224</v>
      </c>
      <c r="C17" s="329"/>
      <c r="D17" s="329"/>
      <c r="E17" s="329"/>
      <c r="F17" s="329"/>
      <c r="G17" s="329"/>
      <c r="H17" s="54"/>
      <c r="I17" s="122" t="s">
        <v>225</v>
      </c>
      <c r="J17" s="106"/>
      <c r="K17" s="106"/>
      <c r="L17" s="106"/>
      <c r="M17" s="54"/>
      <c r="N17" s="99" t="s">
        <v>226</v>
      </c>
      <c r="O17" s="106"/>
      <c r="P17" s="148">
        <v>15066.66</v>
      </c>
      <c r="Q17" s="148"/>
      <c r="R17" s="173"/>
      <c r="S17" s="175" t="s">
        <v>227</v>
      </c>
      <c r="T17" s="148"/>
      <c r="U17" s="148"/>
      <c r="V17" s="148">
        <v>8000</v>
      </c>
      <c r="W17" s="54"/>
      <c r="X17" s="99" t="s">
        <v>228</v>
      </c>
      <c r="Y17" s="106"/>
      <c r="Z17" s="106"/>
      <c r="AA17" s="106"/>
      <c r="AB17" s="54"/>
      <c r="AC17" s="126"/>
      <c r="AD17" s="164">
        <f t="shared" si="2"/>
        <v>64000.079999999973</v>
      </c>
      <c r="AE17" s="164">
        <v>2666.66</v>
      </c>
      <c r="AF17" s="165">
        <v>0.01</v>
      </c>
      <c r="AG17" s="164">
        <f t="shared" si="0"/>
        <v>640.00079999999969</v>
      </c>
      <c r="AH17" s="164">
        <f t="shared" si="1"/>
        <v>3306.6607999999997</v>
      </c>
      <c r="AI17" s="126"/>
      <c r="AJ17" s="307" t="s">
        <v>229</v>
      </c>
      <c r="AK17" s="307"/>
      <c r="AL17" s="128"/>
      <c r="AM17" s="307" t="s">
        <v>200</v>
      </c>
      <c r="AN17" s="307"/>
      <c r="AO17" s="124"/>
      <c r="AP17" s="307" t="s">
        <v>197</v>
      </c>
      <c r="AQ17" s="307"/>
      <c r="AR17" s="124"/>
      <c r="AS17" s="307" t="s">
        <v>211</v>
      </c>
      <c r="AT17" s="307"/>
      <c r="AU17" s="124"/>
      <c r="AV17" s="307" t="s">
        <v>57</v>
      </c>
      <c r="AW17" s="307"/>
      <c r="AX17" s="124"/>
      <c r="AY17" s="307" t="s">
        <v>230</v>
      </c>
      <c r="AZ17" s="307"/>
      <c r="BA17" s="124"/>
      <c r="BB17" s="307" t="s">
        <v>231</v>
      </c>
      <c r="BC17" s="307"/>
      <c r="BD17" s="124"/>
      <c r="BE17" s="307" t="s">
        <v>201</v>
      </c>
      <c r="BF17" s="307"/>
      <c r="BG17" s="124"/>
      <c r="BH17" s="307" t="s">
        <v>232</v>
      </c>
      <c r="BI17" s="307"/>
      <c r="BJ17" s="124"/>
      <c r="BK17" s="307" t="s">
        <v>233</v>
      </c>
      <c r="BL17" s="307"/>
      <c r="BM17" s="124"/>
      <c r="BN17" s="307" t="s">
        <v>183</v>
      </c>
      <c r="BO17" s="307"/>
      <c r="BP17" s="124"/>
      <c r="BQ17" s="307" t="s">
        <v>234</v>
      </c>
      <c r="BR17" s="307"/>
      <c r="BS17" s="54"/>
      <c r="BT17" s="54"/>
      <c r="BU17" s="86"/>
      <c r="BV17" s="87"/>
      <c r="BW17" s="107"/>
      <c r="BX17" s="87"/>
      <c r="BY17" s="103"/>
      <c r="BZ17" s="54"/>
      <c r="CA17" s="76" t="s">
        <v>235</v>
      </c>
      <c r="CB17" s="190"/>
      <c r="CC17" s="140"/>
      <c r="CD17" s="192"/>
      <c r="CE17" s="138"/>
      <c r="CF17" s="82" t="s">
        <v>236</v>
      </c>
      <c r="CG17" s="192">
        <v>8000</v>
      </c>
      <c r="CH17" s="138"/>
      <c r="CI17" s="192"/>
      <c r="CJ17" s="143"/>
      <c r="CK17" s="54"/>
      <c r="CL17" s="54"/>
      <c r="CM17" s="54"/>
      <c r="CN17" s="54"/>
      <c r="CO17" s="54"/>
      <c r="CP17" s="54"/>
      <c r="CQ17" s="54"/>
      <c r="CR17" s="54"/>
    </row>
    <row r="18" spans="1:96" s="4" customFormat="1" ht="18" customHeight="1" x14ac:dyDescent="0.3">
      <c r="A18" s="1"/>
      <c r="B18" s="329"/>
      <c r="C18" s="329"/>
      <c r="D18" s="329"/>
      <c r="E18" s="329"/>
      <c r="F18" s="329"/>
      <c r="G18" s="329"/>
      <c r="H18" s="54"/>
      <c r="I18" s="99" t="s">
        <v>104</v>
      </c>
      <c r="J18" s="106"/>
      <c r="K18" s="106">
        <v>76800</v>
      </c>
      <c r="L18" s="106"/>
      <c r="M18" s="54"/>
      <c r="N18" s="99" t="s">
        <v>237</v>
      </c>
      <c r="O18" s="106"/>
      <c r="P18" s="148">
        <v>2078.16</v>
      </c>
      <c r="Q18" s="148"/>
      <c r="R18" s="173"/>
      <c r="S18" s="174" t="s">
        <v>238</v>
      </c>
      <c r="T18" s="148"/>
      <c r="U18" s="148"/>
      <c r="V18" s="148"/>
      <c r="W18" s="54"/>
      <c r="X18" s="122" t="s">
        <v>239</v>
      </c>
      <c r="Y18" s="106"/>
      <c r="Z18" s="106"/>
      <c r="AA18" s="106"/>
      <c r="AB18" s="54"/>
      <c r="AC18" s="126"/>
      <c r="AD18" s="164">
        <f t="shared" si="2"/>
        <v>61333.419999999969</v>
      </c>
      <c r="AE18" s="164">
        <v>2666.66</v>
      </c>
      <c r="AF18" s="165">
        <v>0.01</v>
      </c>
      <c r="AG18" s="164">
        <f t="shared" si="0"/>
        <v>613.33419999999967</v>
      </c>
      <c r="AH18" s="164">
        <f t="shared" si="1"/>
        <v>3279.9941999999996</v>
      </c>
      <c r="AI18" s="126"/>
      <c r="AJ18" s="74">
        <v>138900</v>
      </c>
      <c r="AK18" s="75"/>
      <c r="AL18" s="126"/>
      <c r="AM18" s="74">
        <v>125000</v>
      </c>
      <c r="AN18" s="75"/>
      <c r="AO18" s="54"/>
      <c r="AP18" s="74">
        <v>99500</v>
      </c>
      <c r="AQ18" s="75"/>
      <c r="AR18" s="54"/>
      <c r="AS18" s="74"/>
      <c r="AT18" s="75">
        <v>73000</v>
      </c>
      <c r="AU18" s="54"/>
      <c r="AV18" s="74">
        <v>5000</v>
      </c>
      <c r="AW18" s="75">
        <v>10000</v>
      </c>
      <c r="AX18" s="54"/>
      <c r="AY18" s="74">
        <v>78125</v>
      </c>
      <c r="AZ18" s="75"/>
      <c r="BA18" s="54"/>
      <c r="BB18" s="74">
        <v>17750</v>
      </c>
      <c r="BC18" s="75"/>
      <c r="BD18" s="54"/>
      <c r="BE18" s="74"/>
      <c r="BF18" s="75">
        <v>9450</v>
      </c>
      <c r="BG18" s="54"/>
      <c r="BH18" s="74"/>
      <c r="BI18" s="75">
        <v>1562.5</v>
      </c>
      <c r="BJ18" s="54"/>
      <c r="BK18" s="74"/>
      <c r="BL18" s="75">
        <v>725</v>
      </c>
      <c r="BM18" s="54"/>
      <c r="BN18" s="74"/>
      <c r="BO18" s="75">
        <v>4500</v>
      </c>
      <c r="BP18" s="54"/>
      <c r="BQ18" s="74">
        <v>36250</v>
      </c>
      <c r="BR18" s="75"/>
      <c r="BS18" s="54"/>
      <c r="BT18" s="54"/>
      <c r="BU18" s="86"/>
      <c r="BV18" s="87"/>
      <c r="BW18" s="107"/>
      <c r="BX18" s="87"/>
      <c r="BY18" s="103"/>
      <c r="BZ18" s="54"/>
      <c r="CA18" s="144" t="s">
        <v>240</v>
      </c>
      <c r="CB18" s="190"/>
      <c r="CC18" s="140"/>
      <c r="CD18" s="192"/>
      <c r="CE18" s="138"/>
      <c r="CF18" s="82" t="s">
        <v>183</v>
      </c>
      <c r="CG18" s="192">
        <v>4500</v>
      </c>
      <c r="CH18" s="138"/>
      <c r="CI18" s="192"/>
      <c r="CJ18" s="143"/>
      <c r="CK18" s="54"/>
      <c r="CL18" s="54"/>
      <c r="CM18" s="54"/>
      <c r="CN18" s="54"/>
      <c r="CO18" s="54"/>
      <c r="CP18" s="54"/>
      <c r="CQ18" s="54"/>
      <c r="CR18" s="54"/>
    </row>
    <row r="19" spans="1:96" s="4" customFormat="1" ht="17.25" x14ac:dyDescent="0.3">
      <c r="A19" s="1"/>
      <c r="B19" s="329"/>
      <c r="C19" s="329"/>
      <c r="D19" s="329"/>
      <c r="E19" s="329"/>
      <c r="F19" s="329"/>
      <c r="G19" s="329"/>
      <c r="H19" s="54"/>
      <c r="I19" s="99" t="s">
        <v>198</v>
      </c>
      <c r="J19" s="106"/>
      <c r="K19" s="106">
        <v>3686.4</v>
      </c>
      <c r="L19" s="106"/>
      <c r="M19" s="54"/>
      <c r="N19" s="122" t="s">
        <v>92</v>
      </c>
      <c r="O19" s="106"/>
      <c r="P19" s="148"/>
      <c r="Q19" s="148">
        <v>14614.66</v>
      </c>
      <c r="R19" s="173"/>
      <c r="S19" s="175" t="s">
        <v>241</v>
      </c>
      <c r="T19" s="148"/>
      <c r="U19" s="148">
        <v>30000</v>
      </c>
      <c r="V19" s="148"/>
      <c r="W19" s="54"/>
      <c r="X19" s="99" t="s">
        <v>78</v>
      </c>
      <c r="Y19" s="106"/>
      <c r="Z19" s="106">
        <v>720</v>
      </c>
      <c r="AA19" s="106"/>
      <c r="AB19" s="54"/>
      <c r="AC19" s="126"/>
      <c r="AD19" s="164">
        <f t="shared" si="2"/>
        <v>58666.759999999966</v>
      </c>
      <c r="AE19" s="164">
        <v>2666.66</v>
      </c>
      <c r="AF19" s="165">
        <v>0.01</v>
      </c>
      <c r="AG19" s="164">
        <f t="shared" si="0"/>
        <v>586.66759999999965</v>
      </c>
      <c r="AH19" s="164">
        <f t="shared" si="1"/>
        <v>3253.3275999999996</v>
      </c>
      <c r="AI19" s="126"/>
      <c r="AJ19" s="74"/>
      <c r="AK19" s="81"/>
      <c r="AL19" s="126"/>
      <c r="AM19" s="74"/>
      <c r="AN19" s="81"/>
      <c r="AO19" s="54"/>
      <c r="AP19" s="74"/>
      <c r="AQ19" s="81"/>
      <c r="AR19" s="54"/>
      <c r="AS19" s="74"/>
      <c r="AT19" s="81">
        <v>36000</v>
      </c>
      <c r="AU19" s="54"/>
      <c r="AV19" s="74"/>
      <c r="AW19" s="81"/>
      <c r="AX19" s="54"/>
      <c r="AY19" s="74"/>
      <c r="AZ19" s="81"/>
      <c r="BA19" s="54"/>
      <c r="BB19" s="74">
        <v>33793.1</v>
      </c>
      <c r="BC19" s="81"/>
      <c r="BD19" s="54"/>
      <c r="BE19" s="74"/>
      <c r="BF19" s="81"/>
      <c r="BG19" s="54"/>
      <c r="BH19" s="74"/>
      <c r="BI19" s="81"/>
      <c r="BJ19" s="54"/>
      <c r="BK19" s="74"/>
      <c r="BL19" s="81"/>
      <c r="BM19" s="54"/>
      <c r="BN19" s="74"/>
      <c r="BO19" s="81"/>
      <c r="BP19" s="54"/>
      <c r="BQ19" s="74"/>
      <c r="BR19" s="81"/>
      <c r="BS19" s="54"/>
      <c r="BT19" s="54"/>
      <c r="BU19" s="97"/>
      <c r="BV19" s="98"/>
      <c r="BW19" s="112"/>
      <c r="BX19" s="98"/>
      <c r="BY19" s="104"/>
      <c r="BZ19" s="54"/>
      <c r="CA19" s="82" t="s">
        <v>242</v>
      </c>
      <c r="CB19" s="190"/>
      <c r="CC19" s="140">
        <v>15000</v>
      </c>
      <c r="CD19" s="192"/>
      <c r="CE19" s="138"/>
      <c r="CF19" s="82" t="s">
        <v>243</v>
      </c>
      <c r="CG19" s="193">
        <v>9450</v>
      </c>
      <c r="CH19" s="138"/>
      <c r="CI19" s="192"/>
      <c r="CJ19" s="143"/>
      <c r="CK19" s="54"/>
      <c r="CL19" s="54"/>
      <c r="CM19" s="54"/>
      <c r="CN19" s="54"/>
      <c r="CO19" s="54"/>
      <c r="CP19" s="54"/>
      <c r="CQ19" s="54"/>
      <c r="CR19" s="54"/>
    </row>
    <row r="20" spans="1:96" s="4" customFormat="1" ht="17.25" x14ac:dyDescent="0.3">
      <c r="A20" s="1"/>
      <c r="B20" s="319" t="s">
        <v>244</v>
      </c>
      <c r="C20" s="319"/>
      <c r="D20" s="319"/>
      <c r="E20" s="319"/>
      <c r="F20" s="319"/>
      <c r="G20" s="319"/>
      <c r="H20" s="54"/>
      <c r="I20" s="99" t="s">
        <v>202</v>
      </c>
      <c r="J20" s="106"/>
      <c r="K20" s="106">
        <v>8601.6</v>
      </c>
      <c r="L20" s="106"/>
      <c r="M20" s="54"/>
      <c r="N20" s="122" t="s">
        <v>202</v>
      </c>
      <c r="O20" s="106"/>
      <c r="P20" s="148"/>
      <c r="Q20" s="148">
        <v>452</v>
      </c>
      <c r="R20" s="173"/>
      <c r="S20" s="175" t="s">
        <v>245</v>
      </c>
      <c r="T20" s="148">
        <v>30000</v>
      </c>
      <c r="U20" s="148"/>
      <c r="V20" s="148"/>
      <c r="W20" s="54"/>
      <c r="X20" s="122" t="s">
        <v>177</v>
      </c>
      <c r="Y20" s="106"/>
      <c r="Z20" s="106"/>
      <c r="AA20" s="106">
        <v>720</v>
      </c>
      <c r="AB20" s="54"/>
      <c r="AC20" s="126"/>
      <c r="AD20" s="164">
        <f t="shared" si="2"/>
        <v>56000.099999999962</v>
      </c>
      <c r="AE20" s="164">
        <v>2666.66</v>
      </c>
      <c r="AF20" s="165">
        <v>0.01</v>
      </c>
      <c r="AG20" s="164">
        <f t="shared" si="0"/>
        <v>560.00099999999964</v>
      </c>
      <c r="AH20" s="164">
        <f t="shared" si="1"/>
        <v>3226.6609999999996</v>
      </c>
      <c r="AI20" s="126"/>
      <c r="AJ20" s="74"/>
      <c r="AK20" s="81"/>
      <c r="AL20" s="126"/>
      <c r="AM20" s="74"/>
      <c r="AN20" s="81"/>
      <c r="AO20" s="54"/>
      <c r="AP20" s="74"/>
      <c r="AQ20" s="81"/>
      <c r="AR20" s="54"/>
      <c r="AS20" s="74"/>
      <c r="AT20" s="81">
        <v>32000</v>
      </c>
      <c r="AU20" s="54"/>
      <c r="AV20" s="74"/>
      <c r="AW20" s="81"/>
      <c r="AX20" s="54"/>
      <c r="AY20" s="74"/>
      <c r="AZ20" s="81"/>
      <c r="BA20" s="54"/>
      <c r="BB20" s="74">
        <v>5864.16</v>
      </c>
      <c r="BC20" s="81"/>
      <c r="BD20" s="54"/>
      <c r="BE20" s="74"/>
      <c r="BF20" s="81"/>
      <c r="BG20" s="54"/>
      <c r="BH20" s="74"/>
      <c r="BI20" s="81"/>
      <c r="BJ20" s="54"/>
      <c r="BK20" s="74"/>
      <c r="BL20" s="81"/>
      <c r="BM20" s="54"/>
      <c r="BN20" s="74"/>
      <c r="BO20" s="81"/>
      <c r="BP20" s="54"/>
      <c r="BQ20" s="74"/>
      <c r="BR20" s="81"/>
      <c r="BS20" s="54"/>
      <c r="BT20" s="54"/>
      <c r="BU20" s="54"/>
      <c r="BV20" s="54"/>
      <c r="BW20" s="54"/>
      <c r="BX20" s="107"/>
      <c r="BY20" s="54"/>
      <c r="BZ20" s="54"/>
      <c r="CA20" s="144" t="s">
        <v>207</v>
      </c>
      <c r="CB20" s="190"/>
      <c r="CC20" s="140">
        <v>17760</v>
      </c>
      <c r="CD20" s="192"/>
      <c r="CE20" s="138"/>
      <c r="CF20" s="76" t="s">
        <v>246</v>
      </c>
      <c r="CG20" s="192"/>
      <c r="CH20" s="141">
        <f>SUM(CG15:CG19)</f>
        <v>288922.12</v>
      </c>
      <c r="CI20" s="192"/>
      <c r="CJ20" s="143"/>
      <c r="CK20" s="54"/>
      <c r="CL20" s="54"/>
      <c r="CM20" s="54"/>
      <c r="CN20" s="54"/>
      <c r="CO20" s="54"/>
      <c r="CP20" s="54"/>
      <c r="CQ20" s="54"/>
      <c r="CR20" s="54"/>
    </row>
    <row r="21" spans="1:96" s="4" customFormat="1" ht="17.25" x14ac:dyDescent="0.3">
      <c r="A21" s="1"/>
      <c r="B21" s="319"/>
      <c r="C21" s="319"/>
      <c r="D21" s="319"/>
      <c r="E21" s="319"/>
      <c r="F21" s="319"/>
      <c r="G21" s="319"/>
      <c r="H21" s="54"/>
      <c r="I21" s="99" t="s">
        <v>88</v>
      </c>
      <c r="J21" s="106"/>
      <c r="K21" s="106">
        <v>1603.58</v>
      </c>
      <c r="L21" s="106"/>
      <c r="M21" s="54"/>
      <c r="N21" s="99" t="s">
        <v>247</v>
      </c>
      <c r="O21" s="106"/>
      <c r="P21" s="148"/>
      <c r="Q21" s="148">
        <v>2078.16</v>
      </c>
      <c r="R21" s="173"/>
      <c r="S21" s="175" t="s">
        <v>170</v>
      </c>
      <c r="T21" s="148"/>
      <c r="U21" s="148">
        <v>1800</v>
      </c>
      <c r="V21" s="148"/>
      <c r="W21" s="54"/>
      <c r="X21" s="99"/>
      <c r="Y21" s="106"/>
      <c r="Z21" s="106"/>
      <c r="AA21" s="106"/>
      <c r="AB21" s="54"/>
      <c r="AC21" s="126"/>
      <c r="AD21" s="164">
        <f t="shared" si="2"/>
        <v>53333.439999999959</v>
      </c>
      <c r="AE21" s="164">
        <v>2666.66</v>
      </c>
      <c r="AF21" s="165">
        <v>0.01</v>
      </c>
      <c r="AG21" s="164">
        <f t="shared" si="0"/>
        <v>533.33439999999962</v>
      </c>
      <c r="AH21" s="164">
        <f t="shared" si="1"/>
        <v>3199.9943999999996</v>
      </c>
      <c r="AI21" s="126"/>
      <c r="AJ21" s="74"/>
      <c r="AK21" s="81"/>
      <c r="AL21" s="126"/>
      <c r="AM21" s="74"/>
      <c r="AN21" s="81"/>
      <c r="AO21" s="54"/>
      <c r="AP21" s="74"/>
      <c r="AQ21" s="81"/>
      <c r="AR21" s="54"/>
      <c r="AS21" s="74"/>
      <c r="AT21" s="81"/>
      <c r="AU21" s="54"/>
      <c r="AV21" s="74"/>
      <c r="AW21" s="81"/>
      <c r="AX21" s="54"/>
      <c r="AY21" s="74"/>
      <c r="AZ21" s="81"/>
      <c r="BA21" s="54"/>
      <c r="BB21" s="74">
        <v>725</v>
      </c>
      <c r="BC21" s="81"/>
      <c r="BD21" s="54"/>
      <c r="BE21" s="74"/>
      <c r="BF21" s="81"/>
      <c r="BG21" s="54"/>
      <c r="BH21" s="74"/>
      <c r="BI21" s="81"/>
      <c r="BJ21" s="54"/>
      <c r="BK21" s="74"/>
      <c r="BL21" s="81"/>
      <c r="BM21" s="54"/>
      <c r="BN21" s="74"/>
      <c r="BO21" s="81"/>
      <c r="BP21" s="54"/>
      <c r="BQ21" s="74"/>
      <c r="BR21" s="81"/>
      <c r="BS21" s="54"/>
      <c r="BT21" s="54"/>
      <c r="BU21" s="54"/>
      <c r="BV21" s="54"/>
      <c r="BW21" s="54"/>
      <c r="BX21" s="54"/>
      <c r="BY21" s="54"/>
      <c r="BZ21" s="54"/>
      <c r="CA21" s="82" t="s">
        <v>248</v>
      </c>
      <c r="CB21" s="190"/>
      <c r="CC21" s="140"/>
      <c r="CD21" s="192"/>
      <c r="CE21" s="138"/>
      <c r="CF21" s="76" t="s">
        <v>249</v>
      </c>
      <c r="CG21" s="192"/>
      <c r="CH21" s="138"/>
      <c r="CI21" s="192">
        <f>SUM(CH13:CH20)</f>
        <v>567863.24</v>
      </c>
      <c r="CJ21" s="143"/>
      <c r="CK21" s="54"/>
      <c r="CL21" s="54"/>
      <c r="CM21" s="54"/>
      <c r="CN21" s="54"/>
      <c r="CO21" s="54"/>
      <c r="CP21" s="54"/>
      <c r="CQ21" s="54"/>
      <c r="CR21" s="54"/>
    </row>
    <row r="22" spans="1:96" s="4" customFormat="1" ht="17.25" x14ac:dyDescent="0.3">
      <c r="A22" s="1"/>
      <c r="B22" s="319"/>
      <c r="C22" s="319"/>
      <c r="D22" s="319"/>
      <c r="E22" s="319"/>
      <c r="F22" s="319"/>
      <c r="G22" s="319"/>
      <c r="H22" s="54"/>
      <c r="I22" s="176" t="s">
        <v>92</v>
      </c>
      <c r="J22" s="106"/>
      <c r="K22" s="106"/>
      <c r="L22" s="106">
        <v>26726.400000000001</v>
      </c>
      <c r="M22" s="54"/>
      <c r="N22" s="122" t="s">
        <v>250</v>
      </c>
      <c r="O22" s="106"/>
      <c r="P22" s="177"/>
      <c r="Q22" s="177"/>
      <c r="R22" s="173"/>
      <c r="S22" s="174" t="s">
        <v>251</v>
      </c>
      <c r="T22" s="177"/>
      <c r="U22" s="177"/>
      <c r="V22" s="177">
        <v>30000</v>
      </c>
      <c r="W22" s="54"/>
      <c r="X22" s="99"/>
      <c r="Y22" s="106"/>
      <c r="Z22" s="106"/>
      <c r="AA22" s="106"/>
      <c r="AB22" s="54"/>
      <c r="AC22" s="126"/>
      <c r="AD22" s="164">
        <f t="shared" si="2"/>
        <v>50666.779999999955</v>
      </c>
      <c r="AE22" s="164">
        <v>2666.66</v>
      </c>
      <c r="AF22" s="165">
        <v>0.01</v>
      </c>
      <c r="AG22" s="164">
        <f t="shared" si="0"/>
        <v>506.66779999999954</v>
      </c>
      <c r="AH22" s="164">
        <f t="shared" si="1"/>
        <v>3173.3277999999996</v>
      </c>
      <c r="AI22" s="126"/>
      <c r="AJ22" s="74"/>
      <c r="AK22" s="81"/>
      <c r="AL22" s="126"/>
      <c r="AM22" s="74"/>
      <c r="AN22" s="81"/>
      <c r="AO22" s="54"/>
      <c r="AP22" s="74"/>
      <c r="AQ22" s="81"/>
      <c r="AR22" s="54"/>
      <c r="AS22" s="74"/>
      <c r="AT22" s="81"/>
      <c r="AU22" s="54"/>
      <c r="AV22" s="74"/>
      <c r="AW22" s="81"/>
      <c r="AX22" s="54"/>
      <c r="AY22" s="74"/>
      <c r="AZ22" s="81"/>
      <c r="BA22" s="54"/>
      <c r="BB22" s="74">
        <v>4500</v>
      </c>
      <c r="BC22" s="81"/>
      <c r="BD22" s="54"/>
      <c r="BE22" s="74"/>
      <c r="BF22" s="81"/>
      <c r="BG22" s="54"/>
      <c r="BH22" s="74"/>
      <c r="BI22" s="81"/>
      <c r="BJ22" s="54"/>
      <c r="BK22" s="74"/>
      <c r="BL22" s="81"/>
      <c r="BM22" s="54"/>
      <c r="BN22" s="74"/>
      <c r="BO22" s="81"/>
      <c r="BP22" s="54"/>
      <c r="BQ22" s="74"/>
      <c r="BR22" s="81"/>
      <c r="BS22" s="54"/>
      <c r="BT22" s="54"/>
      <c r="BU22" s="54"/>
      <c r="BV22" s="54"/>
      <c r="BW22" s="54"/>
      <c r="BX22" s="54"/>
      <c r="BY22" s="54"/>
      <c r="BZ22" s="54"/>
      <c r="CA22" s="82" t="s">
        <v>185</v>
      </c>
      <c r="CB22" s="190">
        <v>138900</v>
      </c>
      <c r="CC22" s="138"/>
      <c r="CD22" s="192"/>
      <c r="CE22" s="145"/>
      <c r="CF22" s="76" t="s">
        <v>252</v>
      </c>
      <c r="CG22" s="192"/>
      <c r="CH22" s="138"/>
      <c r="CI22" s="192"/>
      <c r="CJ22" s="146"/>
      <c r="CK22" s="54"/>
      <c r="CL22" s="54"/>
      <c r="CM22" s="54"/>
      <c r="CN22" s="54"/>
      <c r="CO22" s="54"/>
      <c r="CP22" s="54"/>
      <c r="CQ22" s="54"/>
      <c r="CR22" s="54"/>
    </row>
    <row r="23" spans="1:96" s="4" customFormat="1" ht="17.25" x14ac:dyDescent="0.3">
      <c r="A23" s="1"/>
      <c r="B23" s="319" t="s">
        <v>253</v>
      </c>
      <c r="C23" s="319"/>
      <c r="D23" s="319"/>
      <c r="E23" s="319"/>
      <c r="F23" s="319"/>
      <c r="G23" s="319"/>
      <c r="H23" s="54"/>
      <c r="I23" s="176" t="s">
        <v>180</v>
      </c>
      <c r="J23" s="106"/>
      <c r="K23" s="106"/>
      <c r="L23" s="106">
        <v>26726.400000000001</v>
      </c>
      <c r="M23" s="54"/>
      <c r="N23" s="99" t="s">
        <v>92</v>
      </c>
      <c r="O23" s="106"/>
      <c r="P23" s="177">
        <v>35162.5</v>
      </c>
      <c r="Q23" s="177"/>
      <c r="R23" s="107"/>
      <c r="S23" s="174" t="s">
        <v>42</v>
      </c>
      <c r="T23" s="148"/>
      <c r="U23" s="147"/>
      <c r="V23" s="148">
        <v>1800</v>
      </c>
      <c r="W23" s="54"/>
      <c r="X23" s="99"/>
      <c r="Y23" s="106"/>
      <c r="Z23" s="106"/>
      <c r="AA23" s="106"/>
      <c r="AB23" s="54"/>
      <c r="AC23" s="126"/>
      <c r="AD23" s="164">
        <f t="shared" si="2"/>
        <v>48000.119999999952</v>
      </c>
      <c r="AE23" s="164">
        <v>2666.66</v>
      </c>
      <c r="AF23" s="165">
        <v>0.01</v>
      </c>
      <c r="AG23" s="164">
        <f t="shared" si="0"/>
        <v>480.00119999999953</v>
      </c>
      <c r="AH23" s="164">
        <f t="shared" si="1"/>
        <v>3146.6611999999996</v>
      </c>
      <c r="AI23" s="126"/>
      <c r="AJ23" s="74"/>
      <c r="AK23" s="81"/>
      <c r="AL23" s="126"/>
      <c r="AM23" s="74"/>
      <c r="AN23" s="81"/>
      <c r="AO23" s="54"/>
      <c r="AP23" s="74"/>
      <c r="AQ23" s="81"/>
      <c r="AR23" s="54"/>
      <c r="AS23" s="74"/>
      <c r="AT23" s="81"/>
      <c r="AU23" s="54"/>
      <c r="AV23" s="74"/>
      <c r="AW23" s="81"/>
      <c r="AX23" s="54"/>
      <c r="AY23" s="74"/>
      <c r="AZ23" s="81"/>
      <c r="BA23" s="54"/>
      <c r="BB23" s="74"/>
      <c r="BC23" s="81"/>
      <c r="BD23" s="54"/>
      <c r="BE23" s="74"/>
      <c r="BF23" s="81"/>
      <c r="BG23" s="54"/>
      <c r="BH23" s="74"/>
      <c r="BI23" s="81"/>
      <c r="BJ23" s="54"/>
      <c r="BK23" s="74"/>
      <c r="BL23" s="81"/>
      <c r="BM23" s="54"/>
      <c r="BN23" s="74"/>
      <c r="BO23" s="81"/>
      <c r="BP23" s="54"/>
      <c r="BQ23" s="74"/>
      <c r="BR23" s="81"/>
      <c r="BS23" s="54"/>
      <c r="BT23" s="54"/>
      <c r="BU23" s="54"/>
      <c r="BV23" s="54"/>
      <c r="BW23" s="54"/>
      <c r="BX23" s="54"/>
      <c r="BY23" s="54"/>
      <c r="BZ23" s="54"/>
      <c r="CA23" s="82" t="s">
        <v>254</v>
      </c>
      <c r="CB23" s="190">
        <v>3472.5</v>
      </c>
      <c r="CC23" s="138">
        <f>CB22-CB23</f>
        <v>135427.5</v>
      </c>
      <c r="CD23" s="192"/>
      <c r="CE23" s="110"/>
      <c r="CF23" s="86" t="s">
        <v>41</v>
      </c>
      <c r="CG23" s="90"/>
      <c r="CH23" s="110">
        <v>1398900</v>
      </c>
      <c r="CI23" s="90"/>
      <c r="CJ23" s="91"/>
      <c r="CK23" s="54"/>
      <c r="CL23" s="54"/>
      <c r="CM23" s="54"/>
      <c r="CN23" s="54"/>
      <c r="CO23" s="54"/>
      <c r="CP23" s="54"/>
      <c r="CQ23" s="54"/>
      <c r="CR23" s="54"/>
    </row>
    <row r="24" spans="1:96" s="4" customFormat="1" ht="17.25" x14ac:dyDescent="0.3">
      <c r="A24" s="1"/>
      <c r="B24" s="319"/>
      <c r="C24" s="319"/>
      <c r="D24" s="319"/>
      <c r="E24" s="319"/>
      <c r="F24" s="319"/>
      <c r="G24" s="319"/>
      <c r="H24" s="54"/>
      <c r="I24" s="176" t="s">
        <v>255</v>
      </c>
      <c r="J24" s="106"/>
      <c r="K24" s="106"/>
      <c r="L24" s="106">
        <v>37238.78</v>
      </c>
      <c r="M24" s="54"/>
      <c r="N24" s="99" t="s">
        <v>57</v>
      </c>
      <c r="O24" s="106"/>
      <c r="P24" s="106">
        <v>5000</v>
      </c>
      <c r="Q24" s="106"/>
      <c r="R24" s="157"/>
      <c r="S24" s="99" t="s">
        <v>256</v>
      </c>
      <c r="T24" s="106"/>
      <c r="U24" s="106"/>
      <c r="V24" s="106"/>
      <c r="W24" s="54"/>
      <c r="X24" s="99"/>
      <c r="Y24" s="106"/>
      <c r="Z24" s="106"/>
      <c r="AA24" s="106"/>
      <c r="AB24" s="54"/>
      <c r="AC24" s="126"/>
      <c r="AD24" s="164">
        <f t="shared" si="2"/>
        <v>45333.459999999948</v>
      </c>
      <c r="AE24" s="164">
        <v>2666.66</v>
      </c>
      <c r="AF24" s="165">
        <v>0.01</v>
      </c>
      <c r="AG24" s="164">
        <f t="shared" si="0"/>
        <v>453.33459999999951</v>
      </c>
      <c r="AH24" s="164">
        <f t="shared" si="1"/>
        <v>3119.9945999999995</v>
      </c>
      <c r="AI24" s="126"/>
      <c r="AJ24" s="74"/>
      <c r="AK24" s="81"/>
      <c r="AL24" s="126"/>
      <c r="AM24" s="74"/>
      <c r="AN24" s="81"/>
      <c r="AO24" s="54"/>
      <c r="AP24" s="74"/>
      <c r="AQ24" s="81"/>
      <c r="AR24" s="54"/>
      <c r="AS24" s="74"/>
      <c r="AT24" s="81"/>
      <c r="AU24" s="54"/>
      <c r="AV24" s="74"/>
      <c r="AW24" s="81"/>
      <c r="AX24" s="54"/>
      <c r="AY24" s="74"/>
      <c r="AZ24" s="81"/>
      <c r="BA24" s="54"/>
      <c r="BB24" s="74"/>
      <c r="BC24" s="81"/>
      <c r="BD24" s="54"/>
      <c r="BE24" s="74"/>
      <c r="BF24" s="81"/>
      <c r="BG24" s="54"/>
      <c r="BH24" s="74"/>
      <c r="BI24" s="81"/>
      <c r="BJ24" s="54"/>
      <c r="BK24" s="74"/>
      <c r="BL24" s="81"/>
      <c r="BM24" s="54"/>
      <c r="BN24" s="74"/>
      <c r="BO24" s="81"/>
      <c r="BP24" s="54"/>
      <c r="BQ24" s="74"/>
      <c r="BR24" s="81"/>
      <c r="BS24" s="54"/>
      <c r="BT24" s="54"/>
      <c r="BU24" s="54"/>
      <c r="BV24" s="54"/>
      <c r="BW24" s="54"/>
      <c r="BX24" s="54"/>
      <c r="BY24" s="54"/>
      <c r="BZ24" s="54"/>
      <c r="CA24" s="86" t="s">
        <v>257</v>
      </c>
      <c r="CB24" s="90"/>
      <c r="CC24" s="110">
        <v>194827.59</v>
      </c>
      <c r="CD24" s="90"/>
      <c r="CE24" s="110"/>
      <c r="CF24" s="86" t="s">
        <v>258</v>
      </c>
      <c r="CG24" s="90"/>
      <c r="CH24" s="178">
        <f>SUM(BY13)</f>
        <v>-10703.840000000004</v>
      </c>
      <c r="CI24" s="90"/>
      <c r="CJ24" s="91"/>
      <c r="CK24" s="54"/>
      <c r="CL24" s="54"/>
      <c r="CM24" s="54"/>
      <c r="CN24" s="54"/>
      <c r="CO24" s="54"/>
      <c r="CP24" s="54"/>
      <c r="CQ24" s="54"/>
      <c r="CR24" s="54"/>
    </row>
    <row r="25" spans="1:96" s="4" customFormat="1" ht="17.25" x14ac:dyDescent="0.3">
      <c r="A25" s="1"/>
      <c r="B25" s="319" t="s">
        <v>259</v>
      </c>
      <c r="C25" s="319"/>
      <c r="D25" s="319"/>
      <c r="E25" s="319"/>
      <c r="F25" s="319"/>
      <c r="G25" s="319"/>
      <c r="H25" s="54"/>
      <c r="I25" s="99" t="s">
        <v>260</v>
      </c>
      <c r="J25" s="106"/>
      <c r="K25" s="106"/>
      <c r="L25" s="106"/>
      <c r="M25" s="54"/>
      <c r="N25" s="99" t="s">
        <v>78</v>
      </c>
      <c r="O25" s="106"/>
      <c r="P25" s="106">
        <v>1087.5</v>
      </c>
      <c r="Q25" s="130"/>
      <c r="R25" s="149"/>
      <c r="S25" s="122" t="s">
        <v>261</v>
      </c>
      <c r="T25" s="130"/>
      <c r="U25" s="130"/>
      <c r="V25" s="130"/>
      <c r="W25" s="54"/>
      <c r="X25" s="99"/>
      <c r="Y25" s="106"/>
      <c r="Z25" s="106"/>
      <c r="AA25" s="106"/>
      <c r="AB25" s="54"/>
      <c r="AC25" s="126"/>
      <c r="AD25" s="164">
        <f t="shared" si="2"/>
        <v>42666.799999999945</v>
      </c>
      <c r="AE25" s="164">
        <v>2666.66</v>
      </c>
      <c r="AF25" s="165">
        <v>0.01</v>
      </c>
      <c r="AG25" s="164">
        <f t="shared" si="0"/>
        <v>426.66799999999944</v>
      </c>
      <c r="AH25" s="164">
        <f t="shared" si="1"/>
        <v>3093.3279999999995</v>
      </c>
      <c r="AI25" s="126"/>
      <c r="AJ25" s="92">
        <v>138900</v>
      </c>
      <c r="AK25" s="132"/>
      <c r="AL25" s="126"/>
      <c r="AM25" s="92">
        <f>SUM(AM18:AM24)</f>
        <v>125000</v>
      </c>
      <c r="AN25" s="132"/>
      <c r="AO25" s="54"/>
      <c r="AP25" s="92">
        <f>SUM(AP18:AP24)</f>
        <v>99500</v>
      </c>
      <c r="AQ25" s="132"/>
      <c r="AR25" s="54"/>
      <c r="AS25" s="92"/>
      <c r="AT25" s="132">
        <f>SUM(AT18:AT24)</f>
        <v>141000</v>
      </c>
      <c r="AU25" s="54"/>
      <c r="AV25" s="92">
        <f>SUM(AV18:AV24)</f>
        <v>5000</v>
      </c>
      <c r="AW25" s="132">
        <f>SUM(AW18:AW24)</f>
        <v>10000</v>
      </c>
      <c r="AX25" s="54"/>
      <c r="AY25" s="92">
        <f>SUM(AY18:AY24)</f>
        <v>78125</v>
      </c>
      <c r="AZ25" s="132">
        <v>78125</v>
      </c>
      <c r="BA25" s="54"/>
      <c r="BB25" s="92">
        <f>SUM(BB18:BB24)</f>
        <v>62632.259999999995</v>
      </c>
      <c r="BC25" s="132">
        <v>62632.26</v>
      </c>
      <c r="BD25" s="54"/>
      <c r="BE25" s="92"/>
      <c r="BF25" s="132">
        <f>SUM(BF18:BF24)</f>
        <v>9450</v>
      </c>
      <c r="BG25" s="54"/>
      <c r="BH25" s="92"/>
      <c r="BI25" s="132">
        <f>SUM(BI18:BI24)</f>
        <v>1562.5</v>
      </c>
      <c r="BJ25" s="54"/>
      <c r="BK25" s="92"/>
      <c r="BL25" s="132">
        <f>SUM(BL18:BL24)</f>
        <v>725</v>
      </c>
      <c r="BM25" s="54"/>
      <c r="BN25" s="92"/>
      <c r="BO25" s="132">
        <f>SUM(BO18:BO24)</f>
        <v>4500</v>
      </c>
      <c r="BP25" s="54"/>
      <c r="BQ25" s="92">
        <f>SUM(BQ18:BQ24)</f>
        <v>36250</v>
      </c>
      <c r="BR25" s="132"/>
      <c r="BS25" s="54"/>
      <c r="BT25" s="54"/>
      <c r="BU25" s="54"/>
      <c r="BV25" s="54"/>
      <c r="BW25" s="54"/>
      <c r="BX25" s="54"/>
      <c r="BY25" s="54"/>
      <c r="BZ25" s="54"/>
      <c r="CA25" s="86" t="s">
        <v>262</v>
      </c>
      <c r="CB25" s="90"/>
      <c r="CC25" s="110"/>
      <c r="CD25" s="90"/>
      <c r="CE25" s="110"/>
      <c r="CF25" s="194" t="s">
        <v>263</v>
      </c>
      <c r="CG25" s="90"/>
      <c r="CH25" s="110"/>
      <c r="CI25" s="88">
        <f>SUM(CH23:CH25)</f>
        <v>1388196.16</v>
      </c>
      <c r="CJ25" s="91"/>
      <c r="CK25" s="54"/>
      <c r="CL25" s="54"/>
      <c r="CM25" s="54"/>
      <c r="CN25" s="54"/>
      <c r="CO25" s="54"/>
      <c r="CP25" s="54"/>
      <c r="CQ25" s="54"/>
      <c r="CR25" s="54"/>
    </row>
    <row r="26" spans="1:96" s="4" customFormat="1" ht="18" thickBot="1" x14ac:dyDescent="0.35">
      <c r="A26" s="1"/>
      <c r="B26" s="319"/>
      <c r="C26" s="319"/>
      <c r="D26" s="319"/>
      <c r="E26" s="319"/>
      <c r="F26" s="319"/>
      <c r="G26" s="319"/>
      <c r="H26" s="54"/>
      <c r="I26" s="122" t="s">
        <v>264</v>
      </c>
      <c r="J26" s="106"/>
      <c r="K26" s="106"/>
      <c r="L26" s="106"/>
      <c r="M26" s="54"/>
      <c r="N26" s="122" t="s">
        <v>48</v>
      </c>
      <c r="O26" s="106"/>
      <c r="P26" s="106"/>
      <c r="Q26" s="163">
        <v>36250</v>
      </c>
      <c r="R26" s="149"/>
      <c r="S26" s="153" t="s">
        <v>204</v>
      </c>
      <c r="T26" s="163"/>
      <c r="U26" s="163">
        <v>10000</v>
      </c>
      <c r="V26" s="163"/>
      <c r="W26" s="54"/>
      <c r="X26" s="99"/>
      <c r="Y26" s="106"/>
      <c r="Z26" s="106"/>
      <c r="AA26" s="106"/>
      <c r="AB26" s="54"/>
      <c r="AC26" s="126"/>
      <c r="AD26" s="164">
        <f t="shared" si="2"/>
        <v>40000.139999999941</v>
      </c>
      <c r="AE26" s="164">
        <v>2666.66</v>
      </c>
      <c r="AF26" s="165">
        <v>0.01</v>
      </c>
      <c r="AG26" s="164">
        <f t="shared" si="0"/>
        <v>400.00139999999942</v>
      </c>
      <c r="AH26" s="164">
        <f t="shared" si="1"/>
        <v>3066.661399999999</v>
      </c>
      <c r="AI26" s="126"/>
      <c r="AJ26" s="94">
        <f>SUM(AJ25)</f>
        <v>138900</v>
      </c>
      <c r="AK26" s="133"/>
      <c r="AL26" s="128"/>
      <c r="AM26" s="94">
        <f>SUM(AM25)</f>
        <v>125000</v>
      </c>
      <c r="AN26" s="133"/>
      <c r="AO26" s="124"/>
      <c r="AP26" s="94">
        <f>SUM(AP25)</f>
        <v>99500</v>
      </c>
      <c r="AQ26" s="133"/>
      <c r="AR26" s="124"/>
      <c r="AS26" s="134"/>
      <c r="AT26" s="95">
        <f>SUM(AT25)</f>
        <v>141000</v>
      </c>
      <c r="AU26" s="124"/>
      <c r="AV26" s="134"/>
      <c r="AW26" s="95">
        <f>AW25-AV25</f>
        <v>5000</v>
      </c>
      <c r="AX26" s="124"/>
      <c r="AY26" s="309" t="s">
        <v>68</v>
      </c>
      <c r="AZ26" s="309"/>
      <c r="BA26" s="124"/>
      <c r="BB26" s="309" t="s">
        <v>68</v>
      </c>
      <c r="BC26" s="309"/>
      <c r="BD26" s="124"/>
      <c r="BE26" s="134"/>
      <c r="BF26" s="95">
        <f>SUM(BF25)</f>
        <v>9450</v>
      </c>
      <c r="BG26" s="124"/>
      <c r="BH26" s="134"/>
      <c r="BI26" s="95">
        <f>SUM(BI25)</f>
        <v>1562.5</v>
      </c>
      <c r="BJ26" s="124"/>
      <c r="BK26" s="134"/>
      <c r="BL26" s="95">
        <f>SUM(BL25)</f>
        <v>725</v>
      </c>
      <c r="BM26" s="124"/>
      <c r="BN26" s="134"/>
      <c r="BO26" s="95">
        <f>SUM(BO25)</f>
        <v>4500</v>
      </c>
      <c r="BP26" s="124"/>
      <c r="BQ26" s="94">
        <f>SUM(BQ25)</f>
        <v>36250</v>
      </c>
      <c r="BR26" s="133"/>
      <c r="BS26" s="54"/>
      <c r="BT26" s="54"/>
      <c r="BU26" s="54"/>
      <c r="BV26" s="54"/>
      <c r="BW26" s="54"/>
      <c r="BX26" s="54"/>
      <c r="BY26" s="54"/>
      <c r="BZ26" s="54"/>
      <c r="CA26" s="86" t="s">
        <v>200</v>
      </c>
      <c r="CB26" s="90">
        <v>125000</v>
      </c>
      <c r="CC26" s="110"/>
      <c r="CD26" s="90"/>
      <c r="CE26" s="110"/>
      <c r="CF26" s="86"/>
      <c r="CG26" s="90"/>
      <c r="CH26" s="110"/>
      <c r="CI26" s="90"/>
      <c r="CJ26" s="91"/>
      <c r="CK26" s="54"/>
      <c r="CL26" s="54"/>
      <c r="CM26" s="54"/>
      <c r="CN26" s="54"/>
      <c r="CO26" s="54"/>
      <c r="CP26" s="54"/>
      <c r="CQ26" s="54"/>
      <c r="CR26" s="54"/>
    </row>
    <row r="27" spans="1:96" s="4" customFormat="1" ht="15.75" customHeight="1" thickTop="1" x14ac:dyDescent="0.3">
      <c r="A27" s="1"/>
      <c r="B27" s="319" t="s">
        <v>265</v>
      </c>
      <c r="C27" s="319"/>
      <c r="D27" s="319"/>
      <c r="E27" s="319"/>
      <c r="F27" s="319"/>
      <c r="G27" s="319"/>
      <c r="H27" s="54"/>
      <c r="I27" s="99" t="s">
        <v>266</v>
      </c>
      <c r="J27" s="106"/>
      <c r="K27" s="106">
        <v>194827.59</v>
      </c>
      <c r="L27" s="106"/>
      <c r="M27" s="54"/>
      <c r="N27" s="122" t="s">
        <v>169</v>
      </c>
      <c r="O27" s="106"/>
      <c r="P27" s="106"/>
      <c r="Q27" s="163">
        <v>5000</v>
      </c>
      <c r="R27" s="107"/>
      <c r="S27" s="122" t="s">
        <v>171</v>
      </c>
      <c r="T27" s="163"/>
      <c r="U27" s="163"/>
      <c r="V27" s="163">
        <f>SUM(U26)</f>
        <v>10000</v>
      </c>
      <c r="W27" s="54"/>
      <c r="X27" s="99"/>
      <c r="Y27" s="106"/>
      <c r="Z27" s="106"/>
      <c r="AA27" s="106"/>
      <c r="AB27" s="54"/>
      <c r="AC27" s="126"/>
      <c r="AD27" s="164">
        <f t="shared" si="2"/>
        <v>37333.479999999938</v>
      </c>
      <c r="AE27" s="164">
        <v>2666.66</v>
      </c>
      <c r="AF27" s="165">
        <v>0.01</v>
      </c>
      <c r="AG27" s="164">
        <f t="shared" si="0"/>
        <v>373.3347999999994</v>
      </c>
      <c r="AH27" s="164">
        <f t="shared" si="1"/>
        <v>3039.9947999999995</v>
      </c>
      <c r="AI27" s="126"/>
      <c r="AJ27" s="128"/>
      <c r="AK27" s="128"/>
      <c r="AL27" s="128"/>
      <c r="AM27" s="128"/>
      <c r="AN27" s="299"/>
      <c r="AO27" s="124"/>
      <c r="AP27" s="124"/>
      <c r="AQ27" s="124"/>
      <c r="AR27" s="124"/>
      <c r="AS27" s="124"/>
      <c r="AT27" s="124"/>
      <c r="AU27" s="124"/>
      <c r="AV27" s="124"/>
      <c r="AW27" s="124"/>
      <c r="AX27" s="124"/>
      <c r="AY27" s="124"/>
      <c r="AZ27" s="124"/>
      <c r="BA27" s="124"/>
      <c r="BB27" s="124"/>
      <c r="BC27" s="124"/>
      <c r="BD27" s="124"/>
      <c r="BE27" s="124"/>
      <c r="BF27" s="124"/>
      <c r="BG27" s="124"/>
      <c r="BH27" s="124"/>
      <c r="BI27" s="124"/>
      <c r="BJ27" s="124"/>
      <c r="BK27" s="124"/>
      <c r="BL27" s="124"/>
      <c r="BM27" s="124"/>
      <c r="BN27" s="124"/>
      <c r="BO27" s="124"/>
      <c r="BP27" s="124"/>
      <c r="BQ27" s="124"/>
      <c r="BR27" s="124"/>
      <c r="BS27" s="54"/>
      <c r="BT27" s="54"/>
      <c r="BU27" s="54"/>
      <c r="BV27" s="54"/>
      <c r="BW27" s="54"/>
      <c r="BX27" s="54"/>
      <c r="BY27" s="54"/>
      <c r="BZ27" s="54"/>
      <c r="CA27" s="86" t="s">
        <v>267</v>
      </c>
      <c r="CB27" s="88">
        <v>1562.5</v>
      </c>
      <c r="CC27" s="110">
        <f>CB26-CB27</f>
        <v>123437.5</v>
      </c>
      <c r="CD27" s="90"/>
      <c r="CE27" s="110"/>
      <c r="CF27" s="86"/>
      <c r="CG27" s="90"/>
      <c r="CH27" s="110"/>
      <c r="CI27" s="90"/>
      <c r="CJ27" s="91"/>
      <c r="CK27" s="54"/>
      <c r="CL27" s="54"/>
      <c r="CM27" s="54"/>
      <c r="CN27" s="54"/>
      <c r="CO27" s="54"/>
      <c r="CP27" s="54"/>
      <c r="CQ27" s="54"/>
      <c r="CR27" s="54"/>
    </row>
    <row r="28" spans="1:96" s="4" customFormat="1" ht="17.25" x14ac:dyDescent="0.3">
      <c r="A28" s="1"/>
      <c r="B28" s="319"/>
      <c r="C28" s="319"/>
      <c r="D28" s="319"/>
      <c r="E28" s="319"/>
      <c r="F28" s="319"/>
      <c r="G28" s="319"/>
      <c r="H28" s="54"/>
      <c r="I28" s="99" t="s">
        <v>198</v>
      </c>
      <c r="J28" s="106"/>
      <c r="K28" s="106">
        <v>6234.48</v>
      </c>
      <c r="L28" s="106"/>
      <c r="M28" s="54"/>
      <c r="N28" s="99" t="s">
        <v>268</v>
      </c>
      <c r="O28" s="106"/>
      <c r="P28" s="106"/>
      <c r="Q28" s="106"/>
      <c r="R28" s="54"/>
      <c r="S28" s="122" t="s">
        <v>269</v>
      </c>
      <c r="T28" s="106">
        <f>SUM(V27)</f>
        <v>10000</v>
      </c>
      <c r="U28" s="106"/>
      <c r="V28" s="106"/>
      <c r="W28" s="54"/>
      <c r="X28" s="99"/>
      <c r="Y28" s="106"/>
      <c r="Z28" s="106"/>
      <c r="AA28" s="106"/>
      <c r="AB28" s="54"/>
      <c r="AC28" s="126"/>
      <c r="AD28" s="164">
        <f t="shared" si="2"/>
        <v>34666.819999999934</v>
      </c>
      <c r="AE28" s="164">
        <v>2666.66</v>
      </c>
      <c r="AF28" s="165">
        <v>0.01</v>
      </c>
      <c r="AG28" s="164">
        <f t="shared" si="0"/>
        <v>346.66819999999933</v>
      </c>
      <c r="AH28" s="164">
        <f t="shared" si="1"/>
        <v>3013.328199999999</v>
      </c>
      <c r="AI28" s="126"/>
      <c r="AJ28" s="307" t="s">
        <v>270</v>
      </c>
      <c r="AK28" s="307"/>
      <c r="AL28" s="128"/>
      <c r="AM28" s="307" t="s">
        <v>41</v>
      </c>
      <c r="AN28" s="307"/>
      <c r="AO28" s="124"/>
      <c r="AP28" s="307" t="s">
        <v>198</v>
      </c>
      <c r="AQ28" s="307"/>
      <c r="AR28" s="124"/>
      <c r="AS28" s="307" t="s">
        <v>202</v>
      </c>
      <c r="AT28" s="307"/>
      <c r="AU28" s="124"/>
      <c r="AV28" s="307" t="s">
        <v>89</v>
      </c>
      <c r="AW28" s="307"/>
      <c r="AX28" s="124"/>
      <c r="AY28" s="307" t="s">
        <v>177</v>
      </c>
      <c r="AZ28" s="307"/>
      <c r="BA28" s="124"/>
      <c r="BB28" s="307" t="s">
        <v>194</v>
      </c>
      <c r="BC28" s="307"/>
      <c r="BD28" s="124"/>
      <c r="BE28" s="307" t="s">
        <v>271</v>
      </c>
      <c r="BF28" s="307"/>
      <c r="BG28" s="124"/>
      <c r="BH28" s="307" t="s">
        <v>67</v>
      </c>
      <c r="BI28" s="307"/>
      <c r="BJ28" s="124"/>
      <c r="BK28" s="307" t="s">
        <v>272</v>
      </c>
      <c r="BL28" s="307"/>
      <c r="BM28" s="124"/>
      <c r="BN28" s="124"/>
      <c r="BO28" s="124"/>
      <c r="BP28" s="124"/>
      <c r="BQ28" s="124"/>
      <c r="BR28" s="124"/>
      <c r="BS28" s="54"/>
      <c r="BT28" s="54"/>
      <c r="BU28" s="54"/>
      <c r="BV28" s="54"/>
      <c r="BW28" s="54"/>
      <c r="BX28" s="54"/>
      <c r="BY28" s="54"/>
      <c r="BZ28" s="54"/>
      <c r="CA28" s="86" t="s">
        <v>273</v>
      </c>
      <c r="CB28" s="90">
        <v>99500</v>
      </c>
      <c r="CC28" s="110"/>
      <c r="CD28" s="90"/>
      <c r="CE28" s="110"/>
      <c r="CF28" s="86"/>
      <c r="CG28" s="90"/>
      <c r="CH28" s="110"/>
      <c r="CI28" s="90"/>
      <c r="CJ28" s="91"/>
      <c r="CK28" s="54"/>
      <c r="CL28" s="54"/>
      <c r="CM28" s="54"/>
      <c r="CN28" s="54"/>
      <c r="CO28" s="54"/>
      <c r="CP28" s="54"/>
      <c r="CQ28" s="54"/>
      <c r="CR28" s="54"/>
    </row>
    <row r="29" spans="1:96" s="4" customFormat="1" ht="17.25" x14ac:dyDescent="0.3">
      <c r="A29" s="1"/>
      <c r="B29" s="319"/>
      <c r="C29" s="319"/>
      <c r="D29" s="319"/>
      <c r="E29" s="319"/>
      <c r="F29" s="319"/>
      <c r="G29" s="319"/>
      <c r="H29" s="54"/>
      <c r="I29" s="99" t="s">
        <v>202</v>
      </c>
      <c r="J29" s="106"/>
      <c r="K29" s="106">
        <v>24937.93</v>
      </c>
      <c r="L29" s="106"/>
      <c r="M29" s="54"/>
      <c r="N29" s="122" t="s">
        <v>74</v>
      </c>
      <c r="O29" s="106"/>
      <c r="P29" s="106"/>
      <c r="Q29" s="106"/>
      <c r="R29" s="54"/>
      <c r="S29" s="99" t="s">
        <v>274</v>
      </c>
      <c r="T29" s="106"/>
      <c r="U29" s="106"/>
      <c r="V29" s="106"/>
      <c r="W29" s="54"/>
      <c r="X29" s="99"/>
      <c r="Y29" s="106"/>
      <c r="Z29" s="106"/>
      <c r="AA29" s="106"/>
      <c r="AB29" s="54"/>
      <c r="AC29" s="126"/>
      <c r="AD29" s="164">
        <f t="shared" si="2"/>
        <v>32000.159999999934</v>
      </c>
      <c r="AE29" s="164">
        <v>2666.66</v>
      </c>
      <c r="AF29" s="165">
        <v>0.01</v>
      </c>
      <c r="AG29" s="164">
        <f t="shared" si="0"/>
        <v>320.00159999999937</v>
      </c>
      <c r="AH29" s="164">
        <f t="shared" si="1"/>
        <v>2986.6615999999995</v>
      </c>
      <c r="AI29" s="126"/>
      <c r="AJ29" s="74">
        <v>10000</v>
      </c>
      <c r="AK29" s="75">
        <v>50000</v>
      </c>
      <c r="AL29" s="126"/>
      <c r="AM29" s="74"/>
      <c r="AN29" s="75">
        <v>1398900</v>
      </c>
      <c r="AO29" s="54"/>
      <c r="AP29" s="74">
        <v>3686.4</v>
      </c>
      <c r="AQ29" s="75">
        <v>689.66</v>
      </c>
      <c r="AR29" s="54"/>
      <c r="AS29" s="74">
        <v>8601.6</v>
      </c>
      <c r="AT29" s="75">
        <v>2078.16</v>
      </c>
      <c r="AU29" s="54"/>
      <c r="AV29" s="74"/>
      <c r="AW29" s="75">
        <v>452</v>
      </c>
      <c r="AX29" s="54"/>
      <c r="AY29" s="74"/>
      <c r="AZ29" s="75">
        <v>46080</v>
      </c>
      <c r="BA29" s="54"/>
      <c r="BB29" s="74">
        <v>103448.28</v>
      </c>
      <c r="BC29" s="75"/>
      <c r="BD29" s="54"/>
      <c r="BE29" s="74">
        <v>17760</v>
      </c>
      <c r="BF29" s="75"/>
      <c r="BG29" s="54"/>
      <c r="BH29" s="74"/>
      <c r="BI29" s="75">
        <v>36250</v>
      </c>
      <c r="BJ29" s="54"/>
      <c r="BK29" s="74">
        <v>78125</v>
      </c>
      <c r="BL29" s="75">
        <v>125000</v>
      </c>
      <c r="BM29" s="54"/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86" t="s">
        <v>275</v>
      </c>
      <c r="CB29" s="88">
        <v>829.16</v>
      </c>
      <c r="CC29" s="110">
        <f>CB28-CB29</f>
        <v>98670.84</v>
      </c>
      <c r="CD29" s="90"/>
      <c r="CE29" s="110"/>
      <c r="CF29" s="86"/>
      <c r="CG29" s="90"/>
      <c r="CH29" s="110"/>
      <c r="CI29" s="90"/>
      <c r="CJ29" s="91"/>
      <c r="CK29" s="54"/>
      <c r="CL29" s="54"/>
      <c r="CM29" s="54"/>
      <c r="CN29" s="54"/>
      <c r="CO29" s="54"/>
      <c r="CP29" s="54"/>
      <c r="CQ29" s="54"/>
      <c r="CR29" s="54"/>
    </row>
    <row r="30" spans="1:96" s="4" customFormat="1" ht="17.25" x14ac:dyDescent="0.3">
      <c r="A30" s="1"/>
      <c r="B30" s="319" t="s">
        <v>276</v>
      </c>
      <c r="C30" s="319"/>
      <c r="D30" s="319"/>
      <c r="E30" s="319"/>
      <c r="F30" s="319"/>
      <c r="G30" s="319"/>
      <c r="H30" s="54"/>
      <c r="I30" s="122" t="s">
        <v>92</v>
      </c>
      <c r="J30" s="106"/>
      <c r="K30" s="106"/>
      <c r="L30" s="106">
        <v>45200</v>
      </c>
      <c r="M30" s="54"/>
      <c r="N30" s="99" t="s">
        <v>174</v>
      </c>
      <c r="O30" s="106"/>
      <c r="P30" s="106">
        <f>SUM(O31:O32)</f>
        <v>33793.1</v>
      </c>
      <c r="Q30" s="106"/>
      <c r="R30" s="54"/>
      <c r="S30" s="122" t="s">
        <v>277</v>
      </c>
      <c r="T30" s="106"/>
      <c r="U30" s="106"/>
      <c r="V30" s="106"/>
      <c r="W30" s="54"/>
      <c r="X30" s="99"/>
      <c r="Y30" s="106"/>
      <c r="Z30" s="106"/>
      <c r="AA30" s="106"/>
      <c r="AB30" s="54"/>
      <c r="AC30" s="126"/>
      <c r="AD30" s="164">
        <f t="shared" si="2"/>
        <v>29333.499999999935</v>
      </c>
      <c r="AE30" s="164">
        <v>2666.66</v>
      </c>
      <c r="AF30" s="165">
        <v>0.01</v>
      </c>
      <c r="AG30" s="164">
        <f t="shared" si="0"/>
        <v>293.33499999999935</v>
      </c>
      <c r="AH30" s="164">
        <f t="shared" si="1"/>
        <v>2959.994999999999</v>
      </c>
      <c r="AI30" s="126"/>
      <c r="AJ30" s="74"/>
      <c r="AK30" s="81"/>
      <c r="AL30" s="126"/>
      <c r="AM30" s="74"/>
      <c r="AN30" s="81"/>
      <c r="AO30" s="54"/>
      <c r="AP30" s="74">
        <v>6234.48</v>
      </c>
      <c r="AQ30" s="81"/>
      <c r="AR30" s="54"/>
      <c r="AS30" s="74">
        <v>24937.93</v>
      </c>
      <c r="AT30" s="81">
        <v>737.28</v>
      </c>
      <c r="AU30" s="54"/>
      <c r="AV30" s="74"/>
      <c r="AW30" s="81">
        <v>1800</v>
      </c>
      <c r="AX30" s="54"/>
      <c r="AY30" s="74"/>
      <c r="AZ30" s="81">
        <v>720</v>
      </c>
      <c r="BA30" s="54"/>
      <c r="BB30" s="74"/>
      <c r="BC30" s="81"/>
      <c r="BD30" s="54"/>
      <c r="BE30" s="74"/>
      <c r="BF30" s="81"/>
      <c r="BG30" s="54"/>
      <c r="BH30" s="74"/>
      <c r="BI30" s="81"/>
      <c r="BJ30" s="54"/>
      <c r="BK30" s="74">
        <v>62632.26</v>
      </c>
      <c r="BL30" s="81">
        <v>2252</v>
      </c>
      <c r="BM30" s="54"/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86" t="s">
        <v>278</v>
      </c>
      <c r="CB30" s="90"/>
      <c r="CC30" s="178">
        <v>103448.28</v>
      </c>
      <c r="CD30" s="90"/>
      <c r="CE30" s="110"/>
      <c r="CF30" s="86"/>
      <c r="CG30" s="90"/>
      <c r="CH30" s="110"/>
      <c r="CI30" s="90"/>
      <c r="CJ30" s="91"/>
      <c r="CK30" s="54"/>
      <c r="CL30" s="54"/>
      <c r="CM30" s="54"/>
      <c r="CN30" s="54"/>
      <c r="CO30" s="54"/>
      <c r="CP30" s="54"/>
      <c r="CQ30" s="54"/>
      <c r="CR30" s="54"/>
    </row>
    <row r="31" spans="1:96" s="4" customFormat="1" ht="17.25" x14ac:dyDescent="0.3">
      <c r="A31" s="1"/>
      <c r="B31" s="319"/>
      <c r="C31" s="319"/>
      <c r="D31" s="319"/>
      <c r="E31" s="319"/>
      <c r="F31" s="319"/>
      <c r="G31" s="319"/>
      <c r="H31" s="54"/>
      <c r="I31" s="122" t="s">
        <v>255</v>
      </c>
      <c r="J31" s="106"/>
      <c r="K31" s="106"/>
      <c r="L31" s="106">
        <v>180800</v>
      </c>
      <c r="M31" s="54"/>
      <c r="N31" s="99" t="s">
        <v>279</v>
      </c>
      <c r="O31" s="106">
        <v>20000</v>
      </c>
      <c r="P31" s="106"/>
      <c r="Q31" s="106"/>
      <c r="R31" s="54"/>
      <c r="S31" s="99" t="s">
        <v>78</v>
      </c>
      <c r="T31" s="106"/>
      <c r="U31" s="106">
        <v>2700</v>
      </c>
      <c r="V31" s="106"/>
      <c r="W31" s="54"/>
      <c r="X31" s="99"/>
      <c r="Y31" s="106"/>
      <c r="Z31" s="106"/>
      <c r="AA31" s="106"/>
      <c r="AB31" s="54"/>
      <c r="AC31" s="126"/>
      <c r="AD31" s="164">
        <f t="shared" si="2"/>
        <v>26666.839999999935</v>
      </c>
      <c r="AE31" s="164">
        <v>2666.66</v>
      </c>
      <c r="AF31" s="165">
        <v>0.01</v>
      </c>
      <c r="AG31" s="164">
        <f t="shared" si="0"/>
        <v>266.66839999999934</v>
      </c>
      <c r="AH31" s="164">
        <f t="shared" si="1"/>
        <v>2933.3283999999994</v>
      </c>
      <c r="AI31" s="126"/>
      <c r="AJ31" s="74"/>
      <c r="AK31" s="81"/>
      <c r="AL31" s="126"/>
      <c r="AM31" s="74"/>
      <c r="AN31" s="81"/>
      <c r="AO31" s="54"/>
      <c r="AP31" s="74">
        <v>2400</v>
      </c>
      <c r="AQ31" s="81"/>
      <c r="AR31" s="54"/>
      <c r="AS31" s="74">
        <v>2206.9</v>
      </c>
      <c r="AT31" s="81"/>
      <c r="AU31" s="54"/>
      <c r="AV31" s="74"/>
      <c r="AW31" s="81"/>
      <c r="AX31" s="54"/>
      <c r="AY31" s="74"/>
      <c r="AZ31" s="81"/>
      <c r="BA31" s="54"/>
      <c r="BB31" s="74"/>
      <c r="BC31" s="81"/>
      <c r="BD31" s="54"/>
      <c r="BE31" s="74"/>
      <c r="BF31" s="81"/>
      <c r="BG31" s="54"/>
      <c r="BH31" s="74"/>
      <c r="BI31" s="81"/>
      <c r="BJ31" s="54"/>
      <c r="BK31" s="74">
        <v>7198.58</v>
      </c>
      <c r="BL31" s="81">
        <v>10000</v>
      </c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96" t="s">
        <v>280</v>
      </c>
      <c r="CB31" s="90"/>
      <c r="CC31" s="110"/>
      <c r="CD31" s="90">
        <f>SUM(CC19:CC30)</f>
        <v>688571.71</v>
      </c>
      <c r="CE31" s="110"/>
      <c r="CF31" s="86"/>
      <c r="CG31" s="87"/>
      <c r="CH31" s="107"/>
      <c r="CI31" s="87"/>
      <c r="CJ31" s="103"/>
      <c r="CK31" s="54"/>
      <c r="CL31" s="54"/>
      <c r="CM31" s="54"/>
      <c r="CN31" s="54"/>
      <c r="CO31" s="54"/>
      <c r="CP31" s="54"/>
      <c r="CQ31" s="54"/>
      <c r="CR31" s="54"/>
    </row>
    <row r="32" spans="1:96" s="4" customFormat="1" ht="18" thickBot="1" x14ac:dyDescent="0.35">
      <c r="A32" s="1"/>
      <c r="B32" s="54" t="s">
        <v>281</v>
      </c>
      <c r="C32" s="54"/>
      <c r="D32" s="54"/>
      <c r="E32" s="54"/>
      <c r="F32" s="54"/>
      <c r="G32" s="54"/>
      <c r="H32" s="54"/>
      <c r="I32" s="99" t="s">
        <v>282</v>
      </c>
      <c r="J32" s="106"/>
      <c r="K32" s="106"/>
      <c r="L32" s="106"/>
      <c r="M32" s="54"/>
      <c r="N32" s="99" t="s">
        <v>283</v>
      </c>
      <c r="O32" s="106">
        <v>13793.1</v>
      </c>
      <c r="P32" s="106"/>
      <c r="Q32" s="106"/>
      <c r="R32" s="54"/>
      <c r="S32" s="99" t="s">
        <v>284</v>
      </c>
      <c r="T32" s="106">
        <v>2700</v>
      </c>
      <c r="U32" s="106"/>
      <c r="V32" s="106"/>
      <c r="W32" s="54"/>
      <c r="X32" s="99"/>
      <c r="Y32" s="106"/>
      <c r="Z32" s="106"/>
      <c r="AA32" s="106"/>
      <c r="AB32" s="54"/>
      <c r="AC32" s="126"/>
      <c r="AD32" s="164">
        <f t="shared" si="2"/>
        <v>24000.179999999935</v>
      </c>
      <c r="AE32" s="164">
        <v>2666.66</v>
      </c>
      <c r="AF32" s="165">
        <v>0.01</v>
      </c>
      <c r="AG32" s="164">
        <f t="shared" si="0"/>
        <v>240.00179999999935</v>
      </c>
      <c r="AH32" s="164">
        <f t="shared" si="1"/>
        <v>2906.6617999999994</v>
      </c>
      <c r="AI32" s="126"/>
      <c r="AJ32" s="74"/>
      <c r="AK32" s="81"/>
      <c r="AL32" s="126"/>
      <c r="AM32" s="74"/>
      <c r="AN32" s="81"/>
      <c r="AO32" s="54"/>
      <c r="AP32" s="74">
        <v>2078.16</v>
      </c>
      <c r="AQ32" s="81"/>
      <c r="AR32" s="54"/>
      <c r="AS32" s="74">
        <v>13241.38</v>
      </c>
      <c r="AT32" s="81"/>
      <c r="AU32" s="54"/>
      <c r="AV32" s="74"/>
      <c r="AW32" s="81"/>
      <c r="AX32" s="54"/>
      <c r="AY32" s="74"/>
      <c r="AZ32" s="81"/>
      <c r="BA32" s="54"/>
      <c r="BB32" s="74"/>
      <c r="BC32" s="86"/>
      <c r="BD32" s="54"/>
      <c r="BE32" s="74"/>
      <c r="BF32" s="81"/>
      <c r="BG32" s="54"/>
      <c r="BH32" s="74"/>
      <c r="BI32" s="81"/>
      <c r="BJ32" s="54"/>
      <c r="BK32" s="74"/>
      <c r="BL32" s="81"/>
      <c r="BM32" s="54"/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96" t="s">
        <v>69</v>
      </c>
      <c r="CB32" s="90"/>
      <c r="CC32" s="110"/>
      <c r="CD32" s="90"/>
      <c r="CE32" s="39">
        <f>SUM(CD16:CD31)</f>
        <v>1956059.4000000001</v>
      </c>
      <c r="CF32" s="96" t="s">
        <v>285</v>
      </c>
      <c r="CG32" s="87"/>
      <c r="CH32" s="107"/>
      <c r="CI32" s="87"/>
      <c r="CJ32" s="40">
        <f>SUM(CI21:CI25)</f>
        <v>1956059.4</v>
      </c>
      <c r="CK32" s="54"/>
      <c r="CL32" s="54"/>
      <c r="CM32" s="54"/>
      <c r="CN32" s="54"/>
      <c r="CO32" s="54"/>
      <c r="CP32" s="54"/>
      <c r="CQ32" s="54"/>
      <c r="CR32" s="54"/>
    </row>
    <row r="33" spans="1:96" s="4" customFormat="1" ht="18" thickTop="1" x14ac:dyDescent="0.3">
      <c r="A33" s="1"/>
      <c r="B33" s="319" t="s">
        <v>286</v>
      </c>
      <c r="C33" s="319"/>
      <c r="D33" s="319"/>
      <c r="E33" s="319"/>
      <c r="F33" s="319"/>
      <c r="G33" s="319"/>
      <c r="H33" s="54"/>
      <c r="I33" s="122" t="s">
        <v>81</v>
      </c>
      <c r="J33" s="106"/>
      <c r="K33" s="106"/>
      <c r="L33" s="106"/>
      <c r="M33" s="54"/>
      <c r="N33" s="99" t="s">
        <v>202</v>
      </c>
      <c r="O33" s="106"/>
      <c r="P33" s="106">
        <v>2206.9</v>
      </c>
      <c r="Q33" s="106"/>
      <c r="R33" s="54"/>
      <c r="S33" s="99" t="s">
        <v>198</v>
      </c>
      <c r="T33" s="106"/>
      <c r="U33" s="106">
        <v>432</v>
      </c>
      <c r="V33" s="106"/>
      <c r="W33" s="54"/>
      <c r="X33" s="99"/>
      <c r="Y33" s="106"/>
      <c r="Z33" s="106"/>
      <c r="AA33" s="106"/>
      <c r="AB33" s="54"/>
      <c r="AC33" s="126"/>
      <c r="AD33" s="164">
        <f t="shared" si="2"/>
        <v>21333.519999999935</v>
      </c>
      <c r="AE33" s="164">
        <v>2666.66</v>
      </c>
      <c r="AF33" s="165">
        <v>0.01</v>
      </c>
      <c r="AG33" s="164">
        <f t="shared" si="0"/>
        <v>213.33519999999936</v>
      </c>
      <c r="AH33" s="164">
        <f t="shared" si="1"/>
        <v>2879.9951999999994</v>
      </c>
      <c r="AI33" s="126"/>
      <c r="AJ33" s="74"/>
      <c r="AK33" s="81"/>
      <c r="AL33" s="126"/>
      <c r="AM33" s="74"/>
      <c r="AN33" s="81"/>
      <c r="AO33" s="54"/>
      <c r="AP33" s="74">
        <v>737.28</v>
      </c>
      <c r="AQ33" s="81"/>
      <c r="AR33" s="54"/>
      <c r="AS33" s="74"/>
      <c r="AT33" s="81"/>
      <c r="AU33" s="54"/>
      <c r="AV33" s="74"/>
      <c r="AW33" s="81"/>
      <c r="AX33" s="54"/>
      <c r="AY33" s="74"/>
      <c r="AZ33" s="81"/>
      <c r="BA33" s="54"/>
      <c r="BB33" s="74"/>
      <c r="BC33" s="81"/>
      <c r="BD33" s="54"/>
      <c r="BE33" s="74"/>
      <c r="BF33" s="81"/>
      <c r="BG33" s="54"/>
      <c r="BH33" s="74"/>
      <c r="BI33" s="81"/>
      <c r="BJ33" s="54"/>
      <c r="BK33" s="74"/>
      <c r="BL33" s="81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86"/>
      <c r="CB33" s="87"/>
      <c r="CC33" s="107"/>
      <c r="CD33" s="87"/>
      <c r="CE33" s="107"/>
      <c r="CF33" s="86"/>
      <c r="CG33" s="87"/>
      <c r="CH33" s="107"/>
      <c r="CI33" s="87"/>
      <c r="CJ33" s="103"/>
      <c r="CK33" s="54"/>
      <c r="CL33" s="54"/>
      <c r="CM33" s="54"/>
      <c r="CN33" s="54"/>
      <c r="CO33" s="54"/>
      <c r="CP33" s="54"/>
      <c r="CQ33" s="54"/>
      <c r="CR33" s="54"/>
    </row>
    <row r="34" spans="1:96" s="4" customFormat="1" ht="17.25" x14ac:dyDescent="0.3">
      <c r="A34" s="1"/>
      <c r="B34" s="319"/>
      <c r="C34" s="319"/>
      <c r="D34" s="319"/>
      <c r="E34" s="319"/>
      <c r="F34" s="319"/>
      <c r="G34" s="319"/>
      <c r="H34" s="54"/>
      <c r="I34" s="99" t="s">
        <v>242</v>
      </c>
      <c r="J34" s="106"/>
      <c r="K34" s="106">
        <v>15000</v>
      </c>
      <c r="L34" s="106"/>
      <c r="M34" s="54"/>
      <c r="N34" s="122" t="s">
        <v>211</v>
      </c>
      <c r="O34" s="106"/>
      <c r="P34" s="106"/>
      <c r="Q34" s="106">
        <f>SUM(P30:P33)</f>
        <v>36000</v>
      </c>
      <c r="R34" s="54"/>
      <c r="S34" s="122" t="s">
        <v>92</v>
      </c>
      <c r="T34" s="106"/>
      <c r="U34" s="106"/>
      <c r="V34" s="106">
        <f>SUM(U31:U33)</f>
        <v>3132</v>
      </c>
      <c r="W34" s="54"/>
      <c r="X34" s="99"/>
      <c r="Y34" s="106"/>
      <c r="Z34" s="106"/>
      <c r="AA34" s="106"/>
      <c r="AB34" s="54"/>
      <c r="AC34" s="126"/>
      <c r="AD34" s="164">
        <f t="shared" si="2"/>
        <v>18666.859999999935</v>
      </c>
      <c r="AE34" s="164">
        <v>2666.66</v>
      </c>
      <c r="AF34" s="165">
        <v>0.01</v>
      </c>
      <c r="AG34" s="164">
        <f t="shared" si="0"/>
        <v>186.66859999999934</v>
      </c>
      <c r="AH34" s="164">
        <f t="shared" si="1"/>
        <v>2853.3285999999994</v>
      </c>
      <c r="AI34" s="126"/>
      <c r="AJ34" s="74"/>
      <c r="AK34" s="81"/>
      <c r="AL34" s="126"/>
      <c r="AM34" s="74"/>
      <c r="AN34" s="81"/>
      <c r="AO34" s="54"/>
      <c r="AP34" s="74">
        <v>3310.34</v>
      </c>
      <c r="AQ34" s="81"/>
      <c r="AR34" s="54"/>
      <c r="AS34" s="74"/>
      <c r="AT34" s="81"/>
      <c r="AU34" s="54"/>
      <c r="AV34" s="74"/>
      <c r="AW34" s="81"/>
      <c r="AX34" s="54"/>
      <c r="AY34" s="74"/>
      <c r="AZ34" s="81"/>
      <c r="BA34" s="54"/>
      <c r="BB34" s="74"/>
      <c r="BC34" s="81"/>
      <c r="BD34" s="54"/>
      <c r="BE34" s="74"/>
      <c r="BF34" s="81"/>
      <c r="BG34" s="54"/>
      <c r="BH34" s="74"/>
      <c r="BI34" s="81"/>
      <c r="BJ34" s="54"/>
      <c r="BK34" s="74"/>
      <c r="BL34" s="81"/>
      <c r="BM34" s="54"/>
      <c r="BN34" s="54"/>
      <c r="BO34" s="54"/>
      <c r="BP34" s="54"/>
      <c r="BQ34" s="54"/>
      <c r="BR34" s="54"/>
      <c r="BS34" s="54"/>
      <c r="BT34" s="54"/>
      <c r="BU34" s="54"/>
      <c r="BV34" s="54"/>
      <c r="BW34" s="54"/>
      <c r="BX34" s="54"/>
      <c r="BY34" s="54"/>
      <c r="BZ34" s="54"/>
      <c r="CA34" s="86"/>
      <c r="CB34" s="87"/>
      <c r="CC34" s="107"/>
      <c r="CD34" s="87"/>
      <c r="CE34" s="107"/>
      <c r="CF34" s="86"/>
      <c r="CG34" s="87"/>
      <c r="CH34" s="107"/>
      <c r="CI34" s="87"/>
      <c r="CJ34" s="103"/>
      <c r="CK34" s="54"/>
      <c r="CL34" s="54"/>
      <c r="CM34" s="54"/>
      <c r="CN34" s="54"/>
      <c r="CO34" s="54"/>
      <c r="CP34" s="54"/>
      <c r="CQ34" s="54"/>
      <c r="CR34" s="54"/>
    </row>
    <row r="35" spans="1:96" s="4" customFormat="1" ht="17.25" x14ac:dyDescent="0.3">
      <c r="A35" s="1"/>
      <c r="B35" s="54" t="s">
        <v>287</v>
      </c>
      <c r="C35" s="54"/>
      <c r="D35" s="54"/>
      <c r="E35" s="54"/>
      <c r="F35" s="54"/>
      <c r="G35" s="54"/>
      <c r="H35" s="54"/>
      <c r="I35" s="99" t="s">
        <v>237</v>
      </c>
      <c r="J35" s="99"/>
      <c r="K35" s="99">
        <v>2400</v>
      </c>
      <c r="L35" s="99"/>
      <c r="M35" s="54"/>
      <c r="N35" s="99" t="s">
        <v>288</v>
      </c>
      <c r="O35" s="106"/>
      <c r="P35" s="106"/>
      <c r="Q35" s="106"/>
      <c r="R35" s="54"/>
      <c r="S35" s="99" t="s">
        <v>289</v>
      </c>
      <c r="T35" s="106"/>
      <c r="U35" s="106"/>
      <c r="V35" s="106"/>
      <c r="W35" s="54"/>
      <c r="X35" s="99"/>
      <c r="Y35" s="106"/>
      <c r="Z35" s="106"/>
      <c r="AA35" s="106"/>
      <c r="AB35" s="54"/>
      <c r="AC35" s="126"/>
      <c r="AD35" s="164">
        <f t="shared" si="2"/>
        <v>16000.199999999935</v>
      </c>
      <c r="AE35" s="164">
        <v>2666.66</v>
      </c>
      <c r="AF35" s="165">
        <v>0.01</v>
      </c>
      <c r="AG35" s="164">
        <f t="shared" si="0"/>
        <v>160.00199999999936</v>
      </c>
      <c r="AH35" s="164">
        <f t="shared" si="1"/>
        <v>2826.6619999999994</v>
      </c>
      <c r="AI35" s="126"/>
      <c r="AJ35" s="74"/>
      <c r="AK35" s="81"/>
      <c r="AL35" s="126"/>
      <c r="AM35" s="74"/>
      <c r="AN35" s="81"/>
      <c r="AO35" s="54"/>
      <c r="AP35" s="74">
        <v>432</v>
      </c>
      <c r="AQ35" s="81"/>
      <c r="AR35" s="54"/>
      <c r="AS35" s="74"/>
      <c r="AT35" s="81"/>
      <c r="AU35" s="54"/>
      <c r="AV35" s="74"/>
      <c r="AW35" s="81"/>
      <c r="AX35" s="54"/>
      <c r="AY35" s="74"/>
      <c r="AZ35" s="81"/>
      <c r="BA35" s="54"/>
      <c r="BB35" s="74"/>
      <c r="BC35" s="81"/>
      <c r="BD35" s="54"/>
      <c r="BE35" s="74"/>
      <c r="BF35" s="81"/>
      <c r="BG35" s="54"/>
      <c r="BH35" s="74"/>
      <c r="BI35" s="81"/>
      <c r="BJ35" s="54"/>
      <c r="BK35" s="74"/>
      <c r="BL35" s="81"/>
      <c r="BM35" s="54"/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96" t="s">
        <v>290</v>
      </c>
      <c r="CB35" s="87"/>
      <c r="CC35" s="107"/>
      <c r="CD35" s="87"/>
      <c r="CE35" s="107"/>
      <c r="CF35" s="86"/>
      <c r="CG35" s="87"/>
      <c r="CH35" s="107"/>
      <c r="CI35" s="87"/>
      <c r="CJ35" s="103"/>
      <c r="CK35" s="54"/>
      <c r="CL35" s="54"/>
      <c r="CM35" s="54"/>
      <c r="CN35" s="54"/>
      <c r="CO35" s="54"/>
      <c r="CP35" s="54"/>
      <c r="CQ35" s="54"/>
      <c r="CR35" s="54"/>
    </row>
    <row r="36" spans="1:96" s="4" customFormat="1" ht="17.25" x14ac:dyDescent="0.3">
      <c r="A36" s="1"/>
      <c r="B36" s="319" t="s">
        <v>291</v>
      </c>
      <c r="C36" s="319"/>
      <c r="D36" s="319"/>
      <c r="E36" s="319"/>
      <c r="F36" s="319"/>
      <c r="G36" s="319"/>
      <c r="H36" s="54"/>
      <c r="I36" s="122" t="s">
        <v>92</v>
      </c>
      <c r="J36" s="99"/>
      <c r="K36" s="99"/>
      <c r="L36" s="106">
        <f>SUM(K34:K35)</f>
        <v>17400</v>
      </c>
      <c r="M36" s="54"/>
      <c r="N36" s="122" t="s">
        <v>121</v>
      </c>
      <c r="O36" s="106"/>
      <c r="P36" s="106"/>
      <c r="Q36" s="106"/>
      <c r="R36" s="54"/>
      <c r="S36" s="122" t="s">
        <v>292</v>
      </c>
      <c r="T36" s="106"/>
      <c r="U36" s="106"/>
      <c r="V36" s="106"/>
      <c r="W36" s="54"/>
      <c r="X36" s="99"/>
      <c r="Y36" s="106"/>
      <c r="Z36" s="106"/>
      <c r="AA36" s="106"/>
      <c r="AB36" s="54"/>
      <c r="AC36" s="126"/>
      <c r="AD36" s="164">
        <f t="shared" si="2"/>
        <v>13333.539999999935</v>
      </c>
      <c r="AE36" s="164">
        <v>2666.66</v>
      </c>
      <c r="AF36" s="165">
        <v>0.01</v>
      </c>
      <c r="AG36" s="164">
        <f t="shared" si="0"/>
        <v>133.33539999999937</v>
      </c>
      <c r="AH36" s="164">
        <f t="shared" si="1"/>
        <v>2799.9953999999993</v>
      </c>
      <c r="AI36" s="126"/>
      <c r="AJ36" s="92">
        <f>SUM(AJ29:AJ35)</f>
        <v>10000</v>
      </c>
      <c r="AK36" s="132">
        <f>SUM(AK29:AK35)</f>
        <v>50000</v>
      </c>
      <c r="AL36" s="126"/>
      <c r="AM36" s="92"/>
      <c r="AN36" s="132">
        <f>SUM(AN29:AN35)</f>
        <v>1398900</v>
      </c>
      <c r="AO36" s="54"/>
      <c r="AP36" s="92">
        <f>SUM(AP29:AP35)</f>
        <v>18878.66</v>
      </c>
      <c r="AQ36" s="132">
        <f>SUM(AQ29:AQ35)</f>
        <v>689.66</v>
      </c>
      <c r="AR36" s="54"/>
      <c r="AS36" s="92">
        <f>SUM(AS29:AS35)</f>
        <v>48987.81</v>
      </c>
      <c r="AT36" s="132">
        <f>SUM(AT29:AT35)</f>
        <v>2815.4399999999996</v>
      </c>
      <c r="AU36" s="54"/>
      <c r="AV36" s="92">
        <v>2252</v>
      </c>
      <c r="AW36" s="132">
        <f>SUM(AW29:AW35)</f>
        <v>2252</v>
      </c>
      <c r="AX36" s="54"/>
      <c r="AY36" s="92"/>
      <c r="AZ36" s="132">
        <f>SUM(AZ29:AZ35)</f>
        <v>46800</v>
      </c>
      <c r="BA36" s="54"/>
      <c r="BB36" s="92">
        <f>SUM(BB29:BB35)</f>
        <v>103448.28</v>
      </c>
      <c r="BC36" s="132"/>
      <c r="BD36" s="54"/>
      <c r="BE36" s="92">
        <f>SUM(BE29:BE35)</f>
        <v>17760</v>
      </c>
      <c r="BF36" s="132"/>
      <c r="BG36" s="54"/>
      <c r="BH36" s="92"/>
      <c r="BI36" s="132">
        <f>SUM(BI29:BI35)</f>
        <v>36250</v>
      </c>
      <c r="BJ36" s="54"/>
      <c r="BK36" s="92">
        <f>SUM(BK29:BK35)</f>
        <v>147955.84</v>
      </c>
      <c r="BL36" s="132">
        <f>SUM(BL29:BL35)</f>
        <v>137252</v>
      </c>
      <c r="BM36" s="54"/>
      <c r="BN36" s="54"/>
      <c r="BO36" s="54"/>
      <c r="BP36" s="54"/>
      <c r="BQ36" s="54"/>
      <c r="BR36" s="54"/>
      <c r="BS36" s="54"/>
      <c r="BT36" s="54"/>
      <c r="BU36" s="54"/>
      <c r="BV36" s="54"/>
      <c r="BW36" s="54"/>
      <c r="BX36" s="54"/>
      <c r="BY36" s="54"/>
      <c r="BZ36" s="54"/>
      <c r="CA36" s="86" t="s">
        <v>17</v>
      </c>
      <c r="CB36" s="90">
        <v>36250</v>
      </c>
      <c r="CC36" s="107"/>
      <c r="CD36" s="87"/>
      <c r="CE36" s="107"/>
      <c r="CF36" s="86"/>
      <c r="CG36" s="87"/>
      <c r="CH36" s="107"/>
      <c r="CI36" s="87"/>
      <c r="CJ36" s="103"/>
      <c r="CK36" s="54"/>
      <c r="CL36" s="54"/>
      <c r="CM36" s="54"/>
      <c r="CN36" s="54"/>
      <c r="CO36" s="54"/>
      <c r="CP36" s="54"/>
      <c r="CQ36" s="54"/>
      <c r="CR36" s="54"/>
    </row>
    <row r="37" spans="1:96" ht="18" thickBot="1" x14ac:dyDescent="0.35">
      <c r="A37" s="1"/>
      <c r="B37" s="319"/>
      <c r="C37" s="319"/>
      <c r="D37" s="319"/>
      <c r="E37" s="319"/>
      <c r="F37" s="319"/>
      <c r="G37" s="319"/>
      <c r="H37" s="54"/>
      <c r="I37" s="99" t="s">
        <v>293</v>
      </c>
      <c r="J37" s="99"/>
      <c r="K37" s="99"/>
      <c r="L37" s="99"/>
      <c r="M37" s="54"/>
      <c r="N37" s="99" t="s">
        <v>180</v>
      </c>
      <c r="O37" s="106"/>
      <c r="P37" s="106">
        <v>5345.28</v>
      </c>
      <c r="Q37" s="106"/>
      <c r="R37" s="54"/>
      <c r="S37" s="99" t="s">
        <v>231</v>
      </c>
      <c r="T37" s="106"/>
      <c r="U37" s="106">
        <f>SUM(T38:T40)</f>
        <v>5864.16</v>
      </c>
      <c r="V37" s="106"/>
      <c r="W37" s="54"/>
      <c r="X37" s="99"/>
      <c r="Y37" s="106"/>
      <c r="Z37" s="106"/>
      <c r="AA37" s="106"/>
      <c r="AB37" s="54"/>
      <c r="AC37" s="126"/>
      <c r="AD37" s="164">
        <f t="shared" si="2"/>
        <v>10666.879999999936</v>
      </c>
      <c r="AE37" s="164">
        <v>2666.66</v>
      </c>
      <c r="AF37" s="165">
        <v>0.01</v>
      </c>
      <c r="AG37" s="164">
        <f t="shared" si="0"/>
        <v>106.66879999999935</v>
      </c>
      <c r="AH37" s="164">
        <f t="shared" si="1"/>
        <v>2773.3287999999993</v>
      </c>
      <c r="AI37" s="126"/>
      <c r="AJ37" s="134"/>
      <c r="AK37" s="95">
        <f>AK36-AJ36</f>
        <v>40000</v>
      </c>
      <c r="AL37" s="128"/>
      <c r="AM37" s="134"/>
      <c r="AN37" s="95">
        <f>SUM(AN36)</f>
        <v>1398900</v>
      </c>
      <c r="AO37" s="124"/>
      <c r="AP37" s="94">
        <f>AP36-AQ36</f>
        <v>18189</v>
      </c>
      <c r="AQ37" s="133"/>
      <c r="AR37" s="124"/>
      <c r="AS37" s="94">
        <f>AS36-AT36</f>
        <v>46172.369999999995</v>
      </c>
      <c r="AT37" s="133"/>
      <c r="AU37" s="124"/>
      <c r="AV37" s="309" t="s">
        <v>68</v>
      </c>
      <c r="AW37" s="309"/>
      <c r="AX37" s="124"/>
      <c r="AY37" s="134"/>
      <c r="AZ37" s="95">
        <f>SUM(AZ36)</f>
        <v>46800</v>
      </c>
      <c r="BA37" s="124"/>
      <c r="BB37" s="94">
        <f>SUM(BB36)</f>
        <v>103448.28</v>
      </c>
      <c r="BC37" s="133"/>
      <c r="BD37" s="124"/>
      <c r="BE37" s="94">
        <f>SUM(BE36)</f>
        <v>17760</v>
      </c>
      <c r="BF37" s="133"/>
      <c r="BG37" s="124"/>
      <c r="BH37" s="134"/>
      <c r="BI37" s="95">
        <f>SUM(BI36)</f>
        <v>36250</v>
      </c>
      <c r="BJ37" s="124"/>
      <c r="BK37" s="94">
        <f>BK36-BL36</f>
        <v>10703.839999999997</v>
      </c>
      <c r="BL37" s="81"/>
      <c r="BM37" s="54"/>
      <c r="BN37" s="54"/>
      <c r="BO37" s="54"/>
      <c r="BP37" s="54"/>
      <c r="BQ37" s="54"/>
      <c r="BR37" s="54"/>
      <c r="BS37" s="54"/>
      <c r="BT37" s="54"/>
      <c r="BU37" s="54"/>
      <c r="BV37" s="54"/>
      <c r="BW37" s="54"/>
      <c r="BX37" s="54"/>
      <c r="BY37" s="54"/>
      <c r="BZ37" s="54"/>
      <c r="CA37" s="86"/>
      <c r="CB37" s="87"/>
      <c r="CC37" s="107"/>
      <c r="CD37" s="87"/>
      <c r="CE37" s="107"/>
      <c r="CF37" s="86"/>
      <c r="CG37" s="87"/>
      <c r="CH37" s="107"/>
      <c r="CI37" s="87"/>
      <c r="CJ37" s="103"/>
      <c r="CK37" s="54"/>
      <c r="CL37" s="54"/>
      <c r="CM37" s="54"/>
      <c r="CN37" s="54"/>
      <c r="CO37" s="54"/>
      <c r="CP37" s="54"/>
      <c r="CQ37" s="54"/>
      <c r="CR37" s="54"/>
    </row>
    <row r="38" spans="1:96" ht="18" thickTop="1" x14ac:dyDescent="0.3">
      <c r="A38" s="1"/>
      <c r="B38" s="319" t="s">
        <v>294</v>
      </c>
      <c r="C38" s="319"/>
      <c r="D38" s="319"/>
      <c r="E38" s="319"/>
      <c r="F38" s="319"/>
      <c r="G38" s="319"/>
      <c r="H38" s="54"/>
      <c r="I38" s="122" t="s">
        <v>87</v>
      </c>
      <c r="J38" s="106"/>
      <c r="K38" s="106"/>
      <c r="L38" s="106"/>
      <c r="M38" s="54"/>
      <c r="N38" s="99" t="s">
        <v>237</v>
      </c>
      <c r="O38" s="106"/>
      <c r="P38" s="106">
        <v>737.28</v>
      </c>
      <c r="Q38" s="106"/>
      <c r="R38" s="54"/>
      <c r="S38" s="99" t="s">
        <v>295</v>
      </c>
      <c r="T38" s="106">
        <v>3472.5</v>
      </c>
      <c r="U38" s="106"/>
      <c r="V38" s="106"/>
      <c r="W38" s="54"/>
      <c r="X38" s="99"/>
      <c r="Y38" s="106"/>
      <c r="Z38" s="106"/>
      <c r="AA38" s="106"/>
      <c r="AB38" s="54"/>
      <c r="AC38" s="126"/>
      <c r="AD38" s="164">
        <f t="shared" si="2"/>
        <v>8000.2199999999357</v>
      </c>
      <c r="AE38" s="164">
        <v>2666.66</v>
      </c>
      <c r="AF38" s="165">
        <v>0.01</v>
      </c>
      <c r="AG38" s="164">
        <f t="shared" si="0"/>
        <v>80.002199999999362</v>
      </c>
      <c r="AH38" s="164">
        <f t="shared" si="1"/>
        <v>2746.6621999999993</v>
      </c>
      <c r="AI38" s="126"/>
      <c r="AJ38" s="128"/>
      <c r="AK38" s="128"/>
      <c r="AL38" s="128"/>
      <c r="AM38" s="128"/>
      <c r="AN38" s="299"/>
      <c r="AO38" s="124"/>
      <c r="AP38" s="124"/>
      <c r="AQ38" s="124"/>
      <c r="AR38" s="124"/>
      <c r="AS38" s="124"/>
      <c r="AT38" s="124"/>
      <c r="AU38" s="124"/>
      <c r="AV38" s="124"/>
      <c r="AW38" s="124"/>
      <c r="AX38" s="124"/>
      <c r="AY38" s="124"/>
      <c r="AZ38" s="124"/>
      <c r="BA38" s="124"/>
      <c r="BB38" s="124"/>
      <c r="BC38" s="124"/>
      <c r="BD38" s="124"/>
      <c r="BE38" s="124"/>
      <c r="BF38" s="124"/>
      <c r="BG38" s="124"/>
      <c r="BH38" s="124"/>
      <c r="BI38" s="124"/>
      <c r="BJ38" s="124"/>
      <c r="BK38" s="124"/>
      <c r="BL38" s="54"/>
      <c r="BM38" s="54"/>
      <c r="BN38" s="54"/>
      <c r="BO38" s="54"/>
      <c r="BP38" s="54"/>
      <c r="BQ38" s="54"/>
      <c r="BR38" s="54"/>
      <c r="BS38" s="54"/>
      <c r="BT38" s="54"/>
      <c r="BU38" s="54"/>
      <c r="BV38" s="54"/>
      <c r="BW38" s="54"/>
      <c r="BX38" s="54"/>
      <c r="BY38" s="54"/>
      <c r="BZ38" s="54"/>
      <c r="CA38" s="86"/>
      <c r="CB38" s="87"/>
      <c r="CC38" s="107"/>
      <c r="CD38" s="87"/>
      <c r="CE38" s="107"/>
      <c r="CF38" s="86"/>
      <c r="CG38" s="87"/>
      <c r="CH38" s="107"/>
      <c r="CI38" s="87"/>
      <c r="CJ38" s="103"/>
      <c r="CK38" s="54"/>
      <c r="CL38" s="54"/>
      <c r="CM38" s="54"/>
      <c r="CN38" s="54"/>
      <c r="CO38" s="54"/>
      <c r="CP38" s="54"/>
      <c r="CQ38" s="54"/>
      <c r="CR38" s="54"/>
    </row>
    <row r="39" spans="1:96" ht="17.25" x14ac:dyDescent="0.3">
      <c r="A39" s="291"/>
      <c r="B39" s="319"/>
      <c r="C39" s="319"/>
      <c r="D39" s="319"/>
      <c r="E39" s="319"/>
      <c r="F39" s="319"/>
      <c r="G39" s="319"/>
      <c r="H39" s="54"/>
      <c r="I39" s="99" t="s">
        <v>92</v>
      </c>
      <c r="J39" s="106"/>
      <c r="K39" s="106">
        <v>72500</v>
      </c>
      <c r="L39" s="106"/>
      <c r="M39" s="54"/>
      <c r="N39" s="122" t="s">
        <v>43</v>
      </c>
      <c r="O39" s="106"/>
      <c r="P39" s="106"/>
      <c r="Q39" s="106">
        <v>5345.28</v>
      </c>
      <c r="R39" s="54"/>
      <c r="S39" s="99" t="s">
        <v>296</v>
      </c>
      <c r="T39" s="106">
        <v>829.16</v>
      </c>
      <c r="U39" s="106"/>
      <c r="V39" s="106"/>
      <c r="W39" s="54"/>
      <c r="X39" s="99"/>
      <c r="Y39" s="106"/>
      <c r="Z39" s="106"/>
      <c r="AA39" s="106"/>
      <c r="AB39" s="54"/>
      <c r="AC39" s="126"/>
      <c r="AD39" s="164">
        <f t="shared" si="2"/>
        <v>5333.5599999999358</v>
      </c>
      <c r="AE39" s="164">
        <v>2666.66</v>
      </c>
      <c r="AF39" s="165">
        <v>0.01</v>
      </c>
      <c r="AG39" s="164">
        <f t="shared" si="0"/>
        <v>53.33559999999936</v>
      </c>
      <c r="AH39" s="164">
        <f t="shared" si="1"/>
        <v>2719.9955999999993</v>
      </c>
      <c r="AI39" s="126"/>
      <c r="AJ39" s="307" t="s">
        <v>78</v>
      </c>
      <c r="AK39" s="307"/>
      <c r="AL39" s="128"/>
      <c r="AM39" s="307" t="s">
        <v>180</v>
      </c>
      <c r="AN39" s="307"/>
      <c r="AO39" s="124"/>
      <c r="AP39" s="307" t="s">
        <v>226</v>
      </c>
      <c r="AQ39" s="307"/>
      <c r="AR39" s="124"/>
      <c r="AS39" s="307" t="s">
        <v>257</v>
      </c>
      <c r="AT39" s="307"/>
      <c r="AU39" s="124"/>
      <c r="AV39" s="307" t="s">
        <v>219</v>
      </c>
      <c r="AW39" s="307"/>
      <c r="AX39" s="124"/>
      <c r="AY39" s="307" t="s">
        <v>222</v>
      </c>
      <c r="AZ39" s="307"/>
      <c r="BA39" s="124"/>
      <c r="BB39" s="307" t="s">
        <v>236</v>
      </c>
      <c r="BC39" s="307"/>
      <c r="BD39" s="124"/>
      <c r="BE39" s="307" t="s">
        <v>241</v>
      </c>
      <c r="BF39" s="307"/>
      <c r="BG39" s="124"/>
      <c r="BH39" s="124"/>
      <c r="BI39" s="124"/>
      <c r="BJ39" s="124"/>
      <c r="BK39" s="124"/>
      <c r="BL39" s="54"/>
      <c r="BM39" s="54"/>
      <c r="BN39" s="54"/>
      <c r="BO39" s="54"/>
      <c r="BP39" s="54"/>
      <c r="BQ39" s="54"/>
      <c r="BR39" s="54"/>
      <c r="BS39" s="54"/>
      <c r="BT39" s="54"/>
      <c r="BU39" s="54"/>
      <c r="BV39" s="54"/>
      <c r="BW39" s="54"/>
      <c r="BX39" s="54"/>
      <c r="BY39" s="54"/>
      <c r="BZ39" s="54"/>
      <c r="CA39" s="97"/>
      <c r="CB39" s="98"/>
      <c r="CC39" s="112"/>
      <c r="CD39" s="98"/>
      <c r="CE39" s="112"/>
      <c r="CF39" s="97"/>
      <c r="CG39" s="98"/>
      <c r="CH39" s="112"/>
      <c r="CI39" s="98"/>
      <c r="CJ39" s="104"/>
      <c r="CK39" s="54"/>
      <c r="CL39" s="54"/>
      <c r="CM39" s="54"/>
      <c r="CN39" s="54"/>
      <c r="CO39" s="54"/>
      <c r="CP39" s="54"/>
      <c r="CQ39" s="54"/>
      <c r="CR39" s="54"/>
    </row>
    <row r="40" spans="1:96" ht="15.75" customHeight="1" x14ac:dyDescent="0.3">
      <c r="A40" s="291"/>
      <c r="B40" s="319" t="s">
        <v>297</v>
      </c>
      <c r="C40" s="319"/>
      <c r="D40" s="319"/>
      <c r="E40" s="319"/>
      <c r="F40" s="319"/>
      <c r="G40" s="319"/>
      <c r="H40" s="54"/>
      <c r="I40" s="99" t="s">
        <v>48</v>
      </c>
      <c r="J40" s="106"/>
      <c r="K40" s="106">
        <v>72500</v>
      </c>
      <c r="L40" s="106"/>
      <c r="M40" s="54"/>
      <c r="N40" s="122" t="s">
        <v>202</v>
      </c>
      <c r="O40" s="106"/>
      <c r="P40" s="106"/>
      <c r="Q40" s="106">
        <v>737.28</v>
      </c>
      <c r="R40" s="54"/>
      <c r="S40" s="99" t="s">
        <v>298</v>
      </c>
      <c r="T40" s="106">
        <v>1562.5</v>
      </c>
      <c r="U40" s="106"/>
      <c r="V40" s="106"/>
      <c r="W40" s="54"/>
      <c r="X40" s="99"/>
      <c r="Y40" s="106"/>
      <c r="Z40" s="106"/>
      <c r="AA40" s="106"/>
      <c r="AB40" s="54"/>
      <c r="AC40" s="126"/>
      <c r="AD40" s="179">
        <f t="shared" si="2"/>
        <v>2666.899999999936</v>
      </c>
      <c r="AE40" s="179">
        <v>2666.66</v>
      </c>
      <c r="AF40" s="180">
        <v>0.01</v>
      </c>
      <c r="AG40" s="179">
        <f t="shared" si="0"/>
        <v>26.668999999999361</v>
      </c>
      <c r="AH40" s="179">
        <f t="shared" si="1"/>
        <v>2693.3289999999993</v>
      </c>
      <c r="AI40" s="126"/>
      <c r="AJ40" s="74">
        <v>1603.58</v>
      </c>
      <c r="AK40" s="75"/>
      <c r="AL40" s="126"/>
      <c r="AM40" s="74">
        <v>5345.28</v>
      </c>
      <c r="AN40" s="75">
        <v>26726.400000000001</v>
      </c>
      <c r="AO40" s="54"/>
      <c r="AP40" s="74">
        <v>15066.66</v>
      </c>
      <c r="AQ40" s="75">
        <v>37238.78</v>
      </c>
      <c r="AR40" s="54"/>
      <c r="AS40" s="74">
        <v>194827.59</v>
      </c>
      <c r="AT40" s="75"/>
      <c r="AU40" s="54"/>
      <c r="AV40" s="74"/>
      <c r="AW40" s="75">
        <v>64000</v>
      </c>
      <c r="AX40" s="54"/>
      <c r="AY40" s="74"/>
      <c r="AZ40" s="75">
        <v>9760</v>
      </c>
      <c r="BA40" s="54"/>
      <c r="BB40" s="74"/>
      <c r="BC40" s="75">
        <v>8000</v>
      </c>
      <c r="BD40" s="54"/>
      <c r="BE40" s="74">
        <v>30000</v>
      </c>
      <c r="BF40" s="75"/>
      <c r="BG40" s="54"/>
      <c r="BH40" s="54"/>
      <c r="BI40" s="54"/>
      <c r="BJ40" s="54"/>
      <c r="BK40" s="54"/>
      <c r="BL40" s="54"/>
      <c r="BM40" s="54"/>
      <c r="BN40" s="54"/>
      <c r="BO40" s="54"/>
      <c r="BP40" s="54"/>
      <c r="BQ40" s="54"/>
      <c r="BR40" s="54"/>
      <c r="BS40" s="54"/>
      <c r="BT40" s="54"/>
      <c r="BU40" s="54"/>
      <c r="BV40" s="54"/>
      <c r="BW40" s="54"/>
      <c r="BX40" s="54"/>
      <c r="BY40" s="54"/>
      <c r="BZ40" s="54"/>
      <c r="CA40" s="54"/>
      <c r="CB40" s="54"/>
      <c r="CC40" s="54"/>
      <c r="CD40" s="54"/>
      <c r="CE40" s="54"/>
      <c r="CF40" s="54"/>
      <c r="CG40" s="54"/>
      <c r="CH40" s="54"/>
      <c r="CI40" s="54"/>
      <c r="CJ40" s="54"/>
      <c r="CK40" s="54"/>
      <c r="CL40" s="54"/>
      <c r="CM40" s="54"/>
      <c r="CN40" s="54"/>
      <c r="CO40" s="54"/>
      <c r="CP40" s="54"/>
      <c r="CQ40" s="54"/>
      <c r="CR40" s="54"/>
    </row>
    <row r="41" spans="1:96" ht="15.75" customHeight="1" x14ac:dyDescent="0.3">
      <c r="A41" s="291"/>
      <c r="B41" s="319"/>
      <c r="C41" s="319"/>
      <c r="D41" s="319"/>
      <c r="E41" s="319"/>
      <c r="F41" s="319"/>
      <c r="G41" s="319"/>
      <c r="H41" s="54"/>
      <c r="I41" s="122" t="s">
        <v>34</v>
      </c>
      <c r="J41" s="106"/>
      <c r="K41" s="106"/>
      <c r="L41" s="106">
        <v>125000</v>
      </c>
      <c r="M41" s="54"/>
      <c r="N41" s="99" t="s">
        <v>299</v>
      </c>
      <c r="O41" s="106"/>
      <c r="P41" s="106"/>
      <c r="Q41" s="106"/>
      <c r="R41" s="54"/>
      <c r="S41" s="181" t="s">
        <v>300</v>
      </c>
      <c r="T41" s="106"/>
      <c r="U41" s="106"/>
      <c r="V41" s="106">
        <f>SUM(T38)</f>
        <v>3472.5</v>
      </c>
      <c r="W41" s="54"/>
      <c r="X41" s="99"/>
      <c r="Y41" s="106"/>
      <c r="Z41" s="106"/>
      <c r="AA41" s="106"/>
      <c r="AB41" s="54"/>
      <c r="AC41" s="126"/>
      <c r="AD41" s="150"/>
      <c r="AE41" s="150"/>
      <c r="AF41" s="150"/>
      <c r="AG41" s="150"/>
      <c r="AH41" s="150"/>
      <c r="AI41" s="126"/>
      <c r="AJ41" s="74">
        <v>1087.5</v>
      </c>
      <c r="AK41" s="81"/>
      <c r="AL41" s="126"/>
      <c r="AM41" s="74"/>
      <c r="AN41" s="81"/>
      <c r="AO41" s="54"/>
      <c r="AP41" s="74"/>
      <c r="AQ41" s="81">
        <v>180800</v>
      </c>
      <c r="AR41" s="54"/>
      <c r="AS41" s="74"/>
      <c r="AT41" s="81"/>
      <c r="AU41" s="54"/>
      <c r="AV41" s="74"/>
      <c r="AW41" s="81"/>
      <c r="AX41" s="54"/>
      <c r="AY41" s="74"/>
      <c r="AZ41" s="81"/>
      <c r="BA41" s="54"/>
      <c r="BB41" s="74"/>
      <c r="BC41" s="81"/>
      <c r="BD41" s="54"/>
      <c r="BE41" s="74"/>
      <c r="BF41" s="81"/>
      <c r="BG41" s="54"/>
      <c r="BH41" s="54"/>
      <c r="BI41" s="54"/>
      <c r="BJ41" s="54"/>
      <c r="BK41" s="54"/>
      <c r="BL41" s="54"/>
      <c r="BM41" s="54"/>
      <c r="BN41" s="54"/>
      <c r="BO41" s="54"/>
      <c r="BP41" s="54"/>
      <c r="BQ41" s="54"/>
      <c r="BR41" s="54"/>
      <c r="BS41" s="54"/>
      <c r="BT41" s="54"/>
      <c r="BU41" s="54"/>
      <c r="BV41" s="54"/>
      <c r="BW41" s="54"/>
      <c r="BX41" s="54"/>
      <c r="BY41" s="54"/>
      <c r="BZ41" s="54"/>
      <c r="CA41" s="54"/>
      <c r="CB41" s="54"/>
      <c r="CC41" s="54"/>
      <c r="CD41" s="54"/>
      <c r="CE41" s="54"/>
      <c r="CF41" s="54"/>
      <c r="CG41" s="54"/>
      <c r="CH41" s="54"/>
      <c r="CI41" s="54"/>
      <c r="CJ41" s="54"/>
      <c r="CK41" s="54"/>
      <c r="CL41" s="54"/>
      <c r="CM41" s="54"/>
      <c r="CN41" s="54"/>
      <c r="CO41" s="54"/>
      <c r="CP41" s="54"/>
      <c r="CQ41" s="54"/>
      <c r="CR41" s="54"/>
    </row>
    <row r="42" spans="1:96" ht="15" customHeight="1" x14ac:dyDescent="0.3">
      <c r="A42" s="291"/>
      <c r="B42" s="319" t="s">
        <v>301</v>
      </c>
      <c r="C42" s="319"/>
      <c r="D42" s="319"/>
      <c r="E42" s="319"/>
      <c r="F42" s="319"/>
      <c r="G42" s="319"/>
      <c r="H42" s="54"/>
      <c r="I42" s="122" t="s">
        <v>169</v>
      </c>
      <c r="J42" s="106"/>
      <c r="K42" s="106"/>
      <c r="L42" s="106">
        <v>10000</v>
      </c>
      <c r="M42" s="54"/>
      <c r="N42" s="122" t="s">
        <v>130</v>
      </c>
      <c r="O42" s="106"/>
      <c r="P42" s="106"/>
      <c r="Q42" s="106"/>
      <c r="R42" s="54"/>
      <c r="S42" s="181" t="s">
        <v>302</v>
      </c>
      <c r="T42" s="106"/>
      <c r="U42" s="106"/>
      <c r="V42" s="106">
        <f>SUM(T39)</f>
        <v>829.16</v>
      </c>
      <c r="W42" s="54"/>
      <c r="X42" s="99"/>
      <c r="Y42" s="106"/>
      <c r="Z42" s="106"/>
      <c r="AA42" s="106"/>
      <c r="AB42" s="54"/>
      <c r="AC42" s="126"/>
      <c r="AD42" s="126"/>
      <c r="AE42" s="126"/>
      <c r="AF42" s="126"/>
      <c r="AG42" s="126"/>
      <c r="AH42" s="126"/>
      <c r="AI42" s="126"/>
      <c r="AJ42" s="74">
        <v>2700</v>
      </c>
      <c r="AK42" s="81"/>
      <c r="AL42" s="126"/>
      <c r="AM42" s="74"/>
      <c r="AN42" s="81"/>
      <c r="AO42" s="54"/>
      <c r="AP42" s="74"/>
      <c r="AQ42" s="81"/>
      <c r="AR42" s="54"/>
      <c r="AS42" s="74"/>
      <c r="AT42" s="81"/>
      <c r="AU42" s="54"/>
      <c r="AV42" s="74"/>
      <c r="AW42" s="81"/>
      <c r="AX42" s="54"/>
      <c r="AY42" s="74"/>
      <c r="AZ42" s="81"/>
      <c r="BA42" s="54"/>
      <c r="BB42" s="74"/>
      <c r="BC42" s="81"/>
      <c r="BD42" s="54"/>
      <c r="BE42" s="74"/>
      <c r="BF42" s="81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4"/>
      <c r="BR42" s="54"/>
      <c r="BS42" s="54"/>
      <c r="BT42" s="54"/>
      <c r="BU42" s="54"/>
      <c r="BV42" s="54"/>
      <c r="BW42" s="54"/>
      <c r="BX42" s="54"/>
      <c r="BY42" s="54"/>
      <c r="BZ42" s="54"/>
      <c r="CA42" s="54"/>
      <c r="CB42" s="54"/>
      <c r="CC42" s="54"/>
      <c r="CD42" s="54"/>
      <c r="CE42" s="54"/>
      <c r="CF42" s="54"/>
      <c r="CG42" s="54"/>
      <c r="CH42" s="54"/>
      <c r="CI42" s="54"/>
      <c r="CJ42" s="54"/>
      <c r="CK42" s="54"/>
      <c r="CL42" s="54"/>
      <c r="CM42" s="54"/>
      <c r="CN42" s="54"/>
      <c r="CO42" s="54"/>
      <c r="CP42" s="54"/>
      <c r="CQ42" s="54"/>
      <c r="CR42" s="54"/>
    </row>
    <row r="43" spans="1:96" ht="17.25" x14ac:dyDescent="0.3">
      <c r="A43" s="291"/>
      <c r="B43" s="319"/>
      <c r="C43" s="319"/>
      <c r="D43" s="319"/>
      <c r="E43" s="319"/>
      <c r="F43" s="319"/>
      <c r="G43" s="319"/>
      <c r="H43" s="54"/>
      <c r="I43" s="122" t="s">
        <v>57</v>
      </c>
      <c r="J43" s="106"/>
      <c r="K43" s="106"/>
      <c r="L43" s="106">
        <v>10000</v>
      </c>
      <c r="M43" s="54"/>
      <c r="N43" s="99" t="s">
        <v>92</v>
      </c>
      <c r="O43" s="106"/>
      <c r="P43" s="106"/>
      <c r="Q43" s="106"/>
      <c r="R43" s="54"/>
      <c r="S43" s="181" t="s">
        <v>303</v>
      </c>
      <c r="T43" s="106"/>
      <c r="U43" s="106"/>
      <c r="V43" s="106">
        <f>SUM(T40)</f>
        <v>1562.5</v>
      </c>
      <c r="W43" s="54"/>
      <c r="X43" s="99"/>
      <c r="Y43" s="106"/>
      <c r="Z43" s="106"/>
      <c r="AA43" s="106"/>
      <c r="AB43" s="54"/>
      <c r="AC43" s="126"/>
      <c r="AD43" s="126"/>
      <c r="AE43" s="126"/>
      <c r="AF43" s="126"/>
      <c r="AG43" s="126"/>
      <c r="AH43" s="126"/>
      <c r="AI43" s="126"/>
      <c r="AJ43" s="74">
        <v>1087.5</v>
      </c>
      <c r="AK43" s="81"/>
      <c r="AL43" s="126"/>
      <c r="AM43" s="74"/>
      <c r="AN43" s="81"/>
      <c r="AO43" s="54"/>
      <c r="AP43" s="74"/>
      <c r="AQ43" s="81"/>
      <c r="AR43" s="54"/>
      <c r="AS43" s="74"/>
      <c r="AT43" s="81"/>
      <c r="AU43" s="54"/>
      <c r="AV43" s="74"/>
      <c r="AW43" s="81"/>
      <c r="AX43" s="54"/>
      <c r="AY43" s="74"/>
      <c r="AZ43" s="81"/>
      <c r="BA43" s="54"/>
      <c r="BB43" s="74"/>
      <c r="BC43" s="81"/>
      <c r="BD43" s="54"/>
      <c r="BE43" s="74"/>
      <c r="BF43" s="81"/>
      <c r="BG43" s="54"/>
      <c r="BH43" s="54"/>
      <c r="BI43" s="54"/>
      <c r="BJ43" s="54"/>
      <c r="BK43" s="54"/>
      <c r="BL43" s="54"/>
      <c r="BM43" s="54"/>
      <c r="BN43" s="54"/>
      <c r="BO43" s="54"/>
      <c r="BP43" s="54"/>
      <c r="BQ43" s="54"/>
      <c r="BR43" s="54"/>
      <c r="BS43" s="54"/>
      <c r="BT43" s="54"/>
      <c r="BU43" s="54"/>
      <c r="BV43" s="54"/>
      <c r="BW43" s="54"/>
      <c r="BX43" s="54"/>
      <c r="BY43" s="54"/>
      <c r="BZ43" s="54"/>
      <c r="CA43" s="54"/>
      <c r="CB43" s="54"/>
      <c r="CC43" s="54"/>
      <c r="CD43" s="54"/>
      <c r="CE43" s="54"/>
      <c r="CF43" s="54"/>
      <c r="CG43" s="54"/>
      <c r="CH43" s="54"/>
      <c r="CI43" s="54"/>
      <c r="CJ43" s="54"/>
      <c r="CK43" s="54"/>
      <c r="CL43" s="54"/>
      <c r="CM43" s="54"/>
      <c r="CN43" s="54"/>
      <c r="CO43" s="54"/>
      <c r="CP43" s="54"/>
      <c r="CQ43" s="54"/>
      <c r="CR43" s="54"/>
    </row>
    <row r="44" spans="1:96" ht="17.25" x14ac:dyDescent="0.3">
      <c r="A44" s="291"/>
      <c r="B44" s="54"/>
      <c r="C44" s="54"/>
      <c r="D44" s="54"/>
      <c r="E44" s="54"/>
      <c r="F44" s="54"/>
      <c r="G44" s="54"/>
      <c r="H44" s="54"/>
      <c r="I44" s="122" t="s">
        <v>93</v>
      </c>
      <c r="J44" s="106"/>
      <c r="K44" s="106"/>
      <c r="L44" s="106"/>
      <c r="M44" s="54"/>
      <c r="N44" s="122" t="s">
        <v>104</v>
      </c>
      <c r="O44" s="106"/>
      <c r="P44" s="106"/>
      <c r="Q44" s="106"/>
      <c r="R44" s="54"/>
      <c r="S44" s="99" t="s">
        <v>304</v>
      </c>
      <c r="T44" s="106"/>
      <c r="U44" s="106"/>
      <c r="V44" s="106"/>
      <c r="W44" s="54"/>
      <c r="X44" s="99"/>
      <c r="Y44" s="106"/>
      <c r="Z44" s="106"/>
      <c r="AA44" s="106"/>
      <c r="AB44" s="54"/>
      <c r="AC44" s="126"/>
      <c r="AD44" s="126"/>
      <c r="AE44" s="126"/>
      <c r="AF44" s="126"/>
      <c r="AG44" s="126"/>
      <c r="AH44" s="126"/>
      <c r="AI44" s="126"/>
      <c r="AJ44" s="74">
        <v>720</v>
      </c>
      <c r="AK44" s="81"/>
      <c r="AL44" s="126"/>
      <c r="AM44" s="74"/>
      <c r="AN44" s="81"/>
      <c r="AO44" s="54"/>
      <c r="AP44" s="74"/>
      <c r="AQ44" s="81"/>
      <c r="AR44" s="54"/>
      <c r="AS44" s="74"/>
      <c r="AT44" s="81"/>
      <c r="AU44" s="54"/>
      <c r="AV44" s="74"/>
      <c r="AW44" s="81"/>
      <c r="AX44" s="54"/>
      <c r="AY44" s="74"/>
      <c r="AZ44" s="81"/>
      <c r="BA44" s="54"/>
      <c r="BB44" s="74"/>
      <c r="BC44" s="81"/>
      <c r="BD44" s="54"/>
      <c r="BE44" s="74"/>
      <c r="BF44" s="81"/>
      <c r="BG44" s="54"/>
      <c r="BH44" s="54"/>
      <c r="BI44" s="54"/>
      <c r="BJ44" s="54"/>
      <c r="BK44" s="54"/>
      <c r="BL44" s="54"/>
      <c r="BM44" s="54"/>
      <c r="BN44" s="54"/>
      <c r="BO44" s="54"/>
      <c r="BP44" s="54"/>
      <c r="BQ44" s="54"/>
      <c r="BR44" s="54"/>
      <c r="BS44" s="54"/>
      <c r="BT44" s="54"/>
      <c r="BU44" s="54"/>
      <c r="BV44" s="54"/>
      <c r="BW44" s="54"/>
      <c r="BX44" s="54"/>
      <c r="BY44" s="54"/>
      <c r="BZ44" s="54"/>
      <c r="CA44" s="54"/>
      <c r="CB44" s="54"/>
      <c r="CC44" s="54"/>
      <c r="CD44" s="54"/>
      <c r="CE44" s="54"/>
      <c r="CF44" s="54"/>
      <c r="CG44" s="54"/>
      <c r="CH44" s="54"/>
      <c r="CI44" s="54"/>
      <c r="CJ44" s="54"/>
      <c r="CK44" s="54"/>
      <c r="CL44" s="54"/>
      <c r="CM44" s="54"/>
      <c r="CN44" s="54"/>
      <c r="CO44" s="54"/>
      <c r="CP44" s="54"/>
      <c r="CQ44" s="54"/>
      <c r="CR44" s="54"/>
    </row>
    <row r="45" spans="1:96" ht="17.25" x14ac:dyDescent="0.3">
      <c r="A45" s="291"/>
      <c r="B45" s="54" t="s">
        <v>305</v>
      </c>
      <c r="C45" s="54"/>
      <c r="D45" s="54"/>
      <c r="E45" s="54"/>
      <c r="F45" s="54"/>
      <c r="G45" s="54"/>
      <c r="H45" s="54"/>
      <c r="I45" s="99" t="s">
        <v>306</v>
      </c>
      <c r="J45" s="106"/>
      <c r="K45" s="106">
        <v>78125</v>
      </c>
      <c r="L45" s="106"/>
      <c r="M45" s="54"/>
      <c r="N45" s="122" t="s">
        <v>237</v>
      </c>
      <c r="O45" s="106"/>
      <c r="P45" s="106"/>
      <c r="Q45" s="106"/>
      <c r="R45" s="54"/>
      <c r="S45" s="122" t="s">
        <v>307</v>
      </c>
      <c r="T45" s="106"/>
      <c r="U45" s="106"/>
      <c r="V45" s="106"/>
      <c r="W45" s="54"/>
      <c r="X45" s="99"/>
      <c r="Y45" s="106"/>
      <c r="Z45" s="106"/>
      <c r="AA45" s="106"/>
      <c r="AB45" s="54"/>
      <c r="AC45" s="126"/>
      <c r="AD45" s="126"/>
      <c r="AE45" s="126"/>
      <c r="AF45" s="126"/>
      <c r="AG45" s="126"/>
      <c r="AH45" s="126"/>
      <c r="AI45" s="126"/>
      <c r="AJ45" s="74"/>
      <c r="AK45" s="81"/>
      <c r="AL45" s="126"/>
      <c r="AM45" s="74"/>
      <c r="AN45" s="81"/>
      <c r="AO45" s="54"/>
      <c r="AP45" s="74"/>
      <c r="AQ45" s="81"/>
      <c r="AR45" s="54"/>
      <c r="AS45" s="74"/>
      <c r="AT45" s="81"/>
      <c r="AU45" s="54"/>
      <c r="AV45" s="74"/>
      <c r="AW45" s="81"/>
      <c r="AX45" s="54"/>
      <c r="AY45" s="74"/>
      <c r="AZ45" s="81"/>
      <c r="BA45" s="54"/>
      <c r="BB45" s="74"/>
      <c r="BC45" s="81"/>
      <c r="BD45" s="54"/>
      <c r="BE45" s="74"/>
      <c r="BF45" s="81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4"/>
      <c r="BR45" s="54"/>
      <c r="BS45" s="54"/>
      <c r="BT45" s="54"/>
      <c r="BU45" s="54"/>
      <c r="BV45" s="54"/>
      <c r="BW45" s="54"/>
      <c r="BX45" s="54"/>
      <c r="BY45" s="54"/>
      <c r="BZ45" s="54"/>
      <c r="CA45" s="54"/>
      <c r="CB45" s="54"/>
      <c r="CC45" s="54"/>
      <c r="CD45" s="54"/>
      <c r="CE45" s="54"/>
      <c r="CF45" s="54"/>
      <c r="CG45" s="54"/>
      <c r="CH45" s="54"/>
      <c r="CI45" s="54"/>
      <c r="CJ45" s="54"/>
      <c r="CK45" s="54"/>
      <c r="CL45" s="54"/>
      <c r="CM45" s="54"/>
      <c r="CN45" s="54"/>
      <c r="CO45" s="54"/>
      <c r="CP45" s="54"/>
      <c r="CQ45" s="54"/>
      <c r="CR45" s="54"/>
    </row>
    <row r="46" spans="1:96" ht="17.25" x14ac:dyDescent="0.3">
      <c r="A46" s="291"/>
      <c r="B46" s="54" t="s">
        <v>308</v>
      </c>
      <c r="C46" s="54"/>
      <c r="D46" s="54"/>
      <c r="E46" s="54"/>
      <c r="F46" s="54"/>
      <c r="G46" s="54"/>
      <c r="H46" s="54"/>
      <c r="I46" s="122" t="s">
        <v>104</v>
      </c>
      <c r="J46" s="106"/>
      <c r="K46" s="106"/>
      <c r="L46" s="106">
        <f>SUM(K45)</f>
        <v>78125</v>
      </c>
      <c r="M46" s="54"/>
      <c r="N46" s="99" t="s">
        <v>309</v>
      </c>
      <c r="O46" s="106"/>
      <c r="P46" s="106"/>
      <c r="Q46" s="106"/>
      <c r="R46" s="54"/>
      <c r="S46" s="99" t="s">
        <v>231</v>
      </c>
      <c r="T46" s="106"/>
      <c r="U46" s="106">
        <v>725</v>
      </c>
      <c r="V46" s="106"/>
      <c r="W46" s="54"/>
      <c r="X46" s="99"/>
      <c r="Y46" s="106"/>
      <c r="Z46" s="106"/>
      <c r="AA46" s="106"/>
      <c r="AB46" s="54"/>
      <c r="AC46" s="126"/>
      <c r="AD46" s="126"/>
      <c r="AE46" s="126"/>
      <c r="AF46" s="126"/>
      <c r="AG46" s="126"/>
      <c r="AH46" s="126"/>
      <c r="AI46" s="126"/>
      <c r="AJ46" s="74"/>
      <c r="AK46" s="81"/>
      <c r="AL46" s="126"/>
      <c r="AM46" s="74"/>
      <c r="AN46" s="81"/>
      <c r="AO46" s="54"/>
      <c r="AP46" s="74"/>
      <c r="AQ46" s="81"/>
      <c r="AR46" s="54"/>
      <c r="AS46" s="74"/>
      <c r="AT46" s="81"/>
      <c r="AU46" s="54"/>
      <c r="AV46" s="74"/>
      <c r="AW46" s="81"/>
      <c r="AX46" s="54"/>
      <c r="AY46" s="74"/>
      <c r="AZ46" s="81"/>
      <c r="BA46" s="54"/>
      <c r="BB46" s="74"/>
      <c r="BC46" s="81"/>
      <c r="BD46" s="54"/>
      <c r="BE46" s="74"/>
      <c r="BF46" s="81"/>
      <c r="BG46" s="54"/>
      <c r="BH46" s="54"/>
      <c r="BI46" s="54"/>
      <c r="BJ46" s="54"/>
      <c r="BK46" s="54"/>
      <c r="BL46" s="54"/>
      <c r="BM46" s="54"/>
      <c r="BN46" s="54"/>
      <c r="BO46" s="54"/>
      <c r="BP46" s="54"/>
      <c r="BQ46" s="54"/>
      <c r="BR46" s="54"/>
      <c r="BS46" s="54"/>
      <c r="BT46" s="54"/>
      <c r="BU46" s="54"/>
      <c r="BV46" s="54"/>
      <c r="BW46" s="54"/>
      <c r="BX46" s="54"/>
      <c r="BY46" s="54"/>
      <c r="BZ46" s="54"/>
      <c r="CA46" s="54"/>
      <c r="CB46" s="54"/>
      <c r="CC46" s="54"/>
      <c r="CD46" s="54"/>
      <c r="CE46" s="54"/>
      <c r="CF46" s="54"/>
      <c r="CG46" s="54"/>
      <c r="CH46" s="54"/>
      <c r="CI46" s="54"/>
      <c r="CJ46" s="54"/>
      <c r="CK46" s="54"/>
      <c r="CL46" s="54"/>
      <c r="CM46" s="54"/>
      <c r="CN46" s="54"/>
      <c r="CO46" s="54"/>
      <c r="CP46" s="54"/>
      <c r="CQ46" s="54"/>
      <c r="CR46" s="54"/>
    </row>
    <row r="47" spans="1:96" ht="15.75" customHeight="1" x14ac:dyDescent="0.3">
      <c r="A47" s="291"/>
      <c r="B47" s="319" t="s">
        <v>310</v>
      </c>
      <c r="C47" s="319"/>
      <c r="D47" s="319"/>
      <c r="E47" s="319"/>
      <c r="F47" s="319"/>
      <c r="G47" s="319"/>
      <c r="H47" s="54"/>
      <c r="I47" s="99" t="s">
        <v>311</v>
      </c>
      <c r="J47" s="106"/>
      <c r="K47" s="106"/>
      <c r="L47" s="106"/>
      <c r="M47" s="54"/>
      <c r="N47" s="122"/>
      <c r="O47" s="106"/>
      <c r="P47" s="106"/>
      <c r="Q47" s="106"/>
      <c r="R47" s="54"/>
      <c r="S47" s="99" t="s">
        <v>312</v>
      </c>
      <c r="T47" s="106">
        <v>725</v>
      </c>
      <c r="U47" s="106"/>
      <c r="V47" s="106"/>
      <c r="W47" s="54"/>
      <c r="X47" s="99"/>
      <c r="Y47" s="106"/>
      <c r="Z47" s="106"/>
      <c r="AA47" s="106"/>
      <c r="AB47" s="54"/>
      <c r="AC47" s="126"/>
      <c r="AD47" s="126"/>
      <c r="AE47" s="126"/>
      <c r="AF47" s="126"/>
      <c r="AG47" s="126"/>
      <c r="AH47" s="126"/>
      <c r="AI47" s="126"/>
      <c r="AJ47" s="92">
        <f>SUM(AJ40:AJ46)</f>
        <v>7198.58</v>
      </c>
      <c r="AK47" s="132">
        <v>7198.58</v>
      </c>
      <c r="AL47" s="126"/>
      <c r="AM47" s="92">
        <f>SUM(AM40:AM46)</f>
        <v>5345.28</v>
      </c>
      <c r="AN47" s="132">
        <f>SUM(AN40:AN46)</f>
        <v>26726.400000000001</v>
      </c>
      <c r="AO47" s="54"/>
      <c r="AP47" s="92">
        <f>SUM(AP40:AP46)</f>
        <v>15066.66</v>
      </c>
      <c r="AQ47" s="132">
        <f>SUM(AQ40:AQ46)</f>
        <v>218038.78</v>
      </c>
      <c r="AR47" s="54"/>
      <c r="AS47" s="92">
        <f>SUM(AS40:AS46)</f>
        <v>194827.59</v>
      </c>
      <c r="AT47" s="132"/>
      <c r="AU47" s="54"/>
      <c r="AV47" s="92"/>
      <c r="AW47" s="132">
        <f>SUM(AW40:AW46)</f>
        <v>64000</v>
      </c>
      <c r="AX47" s="54"/>
      <c r="AY47" s="92"/>
      <c r="AZ47" s="132">
        <f>SUM(AZ40:AZ46)</f>
        <v>9760</v>
      </c>
      <c r="BA47" s="54"/>
      <c r="BB47" s="92"/>
      <c r="BC47" s="132">
        <f>SUM(BC40:BC46)</f>
        <v>8000</v>
      </c>
      <c r="BD47" s="54"/>
      <c r="BE47" s="92">
        <f>SUM(BE40:BE46)</f>
        <v>30000</v>
      </c>
      <c r="BF47" s="132"/>
      <c r="BG47" s="54"/>
      <c r="BH47" s="54"/>
      <c r="BI47" s="54"/>
      <c r="BJ47" s="54"/>
      <c r="BK47" s="54"/>
      <c r="BL47" s="54"/>
      <c r="BM47" s="54"/>
      <c r="BN47" s="54"/>
      <c r="BO47" s="54"/>
      <c r="BP47" s="54"/>
      <c r="BQ47" s="54"/>
      <c r="BR47" s="54"/>
      <c r="BS47" s="54"/>
      <c r="BT47" s="54"/>
      <c r="BU47" s="54"/>
      <c r="BV47" s="54"/>
      <c r="BW47" s="54"/>
      <c r="BX47" s="54"/>
      <c r="BY47" s="54"/>
      <c r="BZ47" s="54"/>
      <c r="CA47" s="54"/>
      <c r="CB47" s="54"/>
      <c r="CC47" s="54"/>
      <c r="CD47" s="54"/>
      <c r="CE47" s="54"/>
      <c r="CF47" s="54"/>
      <c r="CG47" s="54"/>
      <c r="CH47" s="54"/>
      <c r="CI47" s="54"/>
      <c r="CJ47" s="54"/>
      <c r="CK47" s="54"/>
      <c r="CL47" s="54"/>
      <c r="CM47" s="54"/>
      <c r="CN47" s="54"/>
      <c r="CO47" s="54"/>
      <c r="CP47" s="54"/>
      <c r="CQ47" s="54"/>
      <c r="CR47" s="54"/>
    </row>
    <row r="48" spans="1:96" ht="15.75" customHeight="1" thickBot="1" x14ac:dyDescent="0.35">
      <c r="A48" s="291"/>
      <c r="B48" s="319"/>
      <c r="C48" s="319"/>
      <c r="D48" s="319"/>
      <c r="E48" s="319"/>
      <c r="F48" s="319"/>
      <c r="G48" s="319"/>
      <c r="H48" s="54"/>
      <c r="I48" s="99"/>
      <c r="J48" s="99"/>
      <c r="K48" s="99"/>
      <c r="L48" s="99"/>
      <c r="M48" s="54"/>
      <c r="N48" s="99"/>
      <c r="O48" s="106"/>
      <c r="P48" s="106"/>
      <c r="Q48" s="106"/>
      <c r="R48" s="54"/>
      <c r="S48" s="181" t="s">
        <v>313</v>
      </c>
      <c r="T48" s="106"/>
      <c r="U48" s="106"/>
      <c r="V48" s="106">
        <v>725</v>
      </c>
      <c r="W48" s="124"/>
      <c r="X48" s="99"/>
      <c r="Y48" s="106"/>
      <c r="Z48" s="106"/>
      <c r="AA48" s="106"/>
      <c r="AB48" s="54"/>
      <c r="AC48" s="126"/>
      <c r="AD48" s="126"/>
      <c r="AE48" s="126"/>
      <c r="AF48" s="126"/>
      <c r="AG48" s="126"/>
      <c r="AH48" s="126"/>
      <c r="AI48" s="126"/>
      <c r="AJ48" s="309" t="s">
        <v>68</v>
      </c>
      <c r="AK48" s="309"/>
      <c r="AL48" s="128"/>
      <c r="AM48" s="134"/>
      <c r="AN48" s="95">
        <f>AN47-AM47</f>
        <v>21381.120000000003</v>
      </c>
      <c r="AO48" s="124"/>
      <c r="AP48" s="134"/>
      <c r="AQ48" s="95">
        <f>AQ47-AP47</f>
        <v>202972.12</v>
      </c>
      <c r="AR48" s="124"/>
      <c r="AS48" s="94">
        <f>SUM(AS47)</f>
        <v>194827.59</v>
      </c>
      <c r="AT48" s="133"/>
      <c r="AU48" s="124"/>
      <c r="AV48" s="134"/>
      <c r="AW48" s="95">
        <f>SUM(AW47)</f>
        <v>64000</v>
      </c>
      <c r="AX48" s="124"/>
      <c r="AY48" s="134"/>
      <c r="AZ48" s="95">
        <f>SUM(AZ47)</f>
        <v>9760</v>
      </c>
      <c r="BA48" s="124"/>
      <c r="BB48" s="134"/>
      <c r="BC48" s="95">
        <f>SUM(BC47)</f>
        <v>8000</v>
      </c>
      <c r="BD48" s="124"/>
      <c r="BE48" s="94">
        <f>SUM(BE47)</f>
        <v>30000</v>
      </c>
      <c r="BF48" s="133"/>
      <c r="BG48" s="124"/>
      <c r="BH48" s="54"/>
      <c r="BI48" s="54"/>
      <c r="BJ48" s="54"/>
      <c r="BK48" s="54"/>
      <c r="BL48" s="54"/>
      <c r="BM48" s="54"/>
      <c r="BN48" s="54"/>
      <c r="BO48" s="54"/>
      <c r="BP48" s="54"/>
      <c r="BQ48" s="54"/>
      <c r="BR48" s="54"/>
      <c r="BS48" s="54"/>
      <c r="BT48" s="54"/>
      <c r="BU48" s="54"/>
      <c r="BV48" s="54"/>
      <c r="BW48" s="54"/>
      <c r="BX48" s="54"/>
      <c r="BY48" s="54"/>
      <c r="BZ48" s="54"/>
      <c r="CA48" s="54"/>
      <c r="CB48" s="54"/>
      <c r="CC48" s="54"/>
      <c r="CD48" s="54"/>
      <c r="CE48" s="54"/>
      <c r="CF48" s="54"/>
      <c r="CG48" s="54"/>
      <c r="CH48" s="54"/>
      <c r="CI48" s="54"/>
      <c r="CJ48" s="54"/>
      <c r="CK48" s="54"/>
      <c r="CL48" s="54"/>
      <c r="CM48" s="54"/>
      <c r="CN48" s="54"/>
      <c r="CO48" s="54"/>
      <c r="CP48" s="54"/>
      <c r="CQ48" s="54"/>
      <c r="CR48" s="54"/>
    </row>
    <row r="49" spans="2:96" ht="18.75" thickTop="1" thickBot="1" x14ac:dyDescent="0.35">
      <c r="B49" s="54" t="s">
        <v>314</v>
      </c>
      <c r="C49" s="54"/>
      <c r="D49" s="54"/>
      <c r="E49" s="54"/>
      <c r="F49" s="54"/>
      <c r="G49" s="54"/>
      <c r="H49" s="54"/>
      <c r="I49" s="121" t="s">
        <v>138</v>
      </c>
      <c r="J49" s="182"/>
      <c r="K49" s="50">
        <f>SUM(K6:K45)</f>
        <v>2079016.58</v>
      </c>
      <c r="L49" s="50">
        <f>SUM(L6:L46)</f>
        <v>2079116.5799999998</v>
      </c>
      <c r="M49" s="54"/>
      <c r="N49" s="121" t="s">
        <v>138</v>
      </c>
      <c r="O49" s="51"/>
      <c r="P49" s="50">
        <f>SUM(P4:P48)</f>
        <v>118227.38</v>
      </c>
      <c r="Q49" s="50">
        <f>SUM(Q4:Q48)</f>
        <v>118227.38</v>
      </c>
      <c r="R49" s="54"/>
      <c r="S49" s="51" t="s">
        <v>138</v>
      </c>
      <c r="T49" s="182"/>
      <c r="U49" s="50">
        <f>SUM(U5:U48)</f>
        <v>194281.16</v>
      </c>
      <c r="V49" s="50">
        <f>SUM(V5:V48)</f>
        <v>194281.16</v>
      </c>
      <c r="W49" s="54"/>
      <c r="X49" s="51" t="s">
        <v>95</v>
      </c>
      <c r="Y49" s="182"/>
      <c r="Z49" s="50">
        <f>SUM(Z5:Z21)</f>
        <v>77720</v>
      </c>
      <c r="AA49" s="50">
        <f>SUM(AA7:AA20)</f>
        <v>77720</v>
      </c>
      <c r="AB49" s="54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4"/>
      <c r="AS49" s="54"/>
      <c r="AT49" s="54"/>
      <c r="AU49" s="54"/>
      <c r="AV49" s="54"/>
      <c r="AW49" s="54"/>
      <c r="AX49" s="54"/>
      <c r="AY49" s="54"/>
      <c r="AZ49" s="54"/>
      <c r="BA49" s="54"/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54"/>
      <c r="BM49" s="54"/>
      <c r="BN49" s="54"/>
      <c r="BO49" s="54"/>
      <c r="BP49" s="54"/>
      <c r="BQ49" s="54"/>
      <c r="BR49" s="54"/>
      <c r="BS49" s="54"/>
      <c r="BT49" s="54"/>
      <c r="BU49" s="54"/>
      <c r="BV49" s="54"/>
      <c r="BW49" s="54"/>
      <c r="BX49" s="54"/>
      <c r="BY49" s="54"/>
      <c r="BZ49" s="54"/>
      <c r="CA49" s="54"/>
      <c r="CB49" s="54"/>
      <c r="CC49" s="54"/>
      <c r="CD49" s="54"/>
      <c r="CE49" s="54"/>
      <c r="CF49" s="54"/>
      <c r="CG49" s="54"/>
      <c r="CH49" s="54"/>
      <c r="CI49" s="54"/>
      <c r="CJ49" s="54"/>
      <c r="CK49" s="54"/>
      <c r="CL49" s="54"/>
      <c r="CM49" s="54"/>
      <c r="CN49" s="54"/>
      <c r="CO49" s="54"/>
      <c r="CP49" s="54"/>
      <c r="CQ49" s="54"/>
      <c r="CR49" s="54"/>
    </row>
    <row r="50" spans="2:96" ht="15.75" customHeight="1" thickTop="1" x14ac:dyDescent="0.3">
      <c r="B50" s="319" t="s">
        <v>315</v>
      </c>
      <c r="C50" s="319"/>
      <c r="D50" s="319"/>
      <c r="E50" s="319"/>
      <c r="F50" s="319"/>
      <c r="G50" s="319"/>
      <c r="H50" s="54"/>
      <c r="I50" s="107"/>
      <c r="J50" s="110"/>
      <c r="K50" s="110"/>
      <c r="L50" s="110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AW50" s="54"/>
      <c r="AX50" s="54"/>
      <c r="AY50" s="54"/>
      <c r="AZ50" s="54"/>
      <c r="BA50" s="54"/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54"/>
      <c r="BM50" s="54"/>
      <c r="BN50" s="54"/>
      <c r="BO50" s="54"/>
      <c r="BP50" s="54"/>
      <c r="BQ50" s="54"/>
      <c r="BR50" s="54"/>
      <c r="BS50" s="54"/>
      <c r="BT50" s="54"/>
      <c r="BU50" s="54"/>
      <c r="BV50" s="54"/>
      <c r="BW50" s="54"/>
      <c r="BX50" s="54"/>
      <c r="BY50" s="54"/>
      <c r="BZ50" s="54"/>
      <c r="CA50" s="54"/>
      <c r="CB50" s="54"/>
      <c r="CC50" s="54"/>
      <c r="CD50" s="54"/>
      <c r="CE50" s="54"/>
      <c r="CF50" s="54"/>
      <c r="CG50" s="54"/>
      <c r="CH50" s="54"/>
      <c r="CI50" s="54"/>
      <c r="CJ50" s="54"/>
      <c r="CK50" s="54"/>
      <c r="CL50" s="54"/>
      <c r="CM50" s="54"/>
      <c r="CN50" s="54"/>
      <c r="CO50" s="54"/>
      <c r="CP50" s="54"/>
      <c r="CQ50" s="54"/>
      <c r="CR50" s="54"/>
    </row>
    <row r="51" spans="2:96" ht="15.75" customHeight="1" x14ac:dyDescent="0.3">
      <c r="B51" s="319"/>
      <c r="C51" s="319"/>
      <c r="D51" s="319"/>
      <c r="E51" s="319"/>
      <c r="F51" s="319"/>
      <c r="G51" s="319"/>
      <c r="H51" s="54"/>
      <c r="I51" s="107"/>
      <c r="J51" s="110"/>
      <c r="K51" s="110"/>
      <c r="L51" s="110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54"/>
      <c r="BA51" s="54"/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  <c r="CR51" s="54"/>
    </row>
    <row r="52" spans="2:96" ht="17.25" x14ac:dyDescent="0.3">
      <c r="B52" s="54" t="s">
        <v>316</v>
      </c>
      <c r="C52" s="54"/>
      <c r="D52" s="54"/>
      <c r="E52" s="54"/>
      <c r="F52" s="54"/>
      <c r="G52" s="54"/>
      <c r="H52" s="54"/>
      <c r="I52" s="107"/>
      <c r="J52" s="110"/>
      <c r="K52" s="110"/>
      <c r="L52" s="110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4"/>
      <c r="BR52" s="54"/>
      <c r="BS52" s="54"/>
      <c r="BT52" s="54"/>
      <c r="BU52" s="54"/>
      <c r="BV52" s="54"/>
      <c r="BW52" s="54"/>
      <c r="BX52" s="54"/>
      <c r="BY52" s="54"/>
      <c r="BZ52" s="54"/>
      <c r="CA52" s="54"/>
      <c r="CB52" s="54"/>
      <c r="CC52" s="54"/>
      <c r="CD52" s="54"/>
      <c r="CE52" s="54"/>
      <c r="CF52" s="54"/>
      <c r="CG52" s="54"/>
      <c r="CH52" s="54"/>
      <c r="CI52" s="54"/>
      <c r="CJ52" s="54"/>
      <c r="CK52" s="54"/>
      <c r="CL52" s="54"/>
      <c r="CM52" s="54"/>
      <c r="CN52" s="54"/>
      <c r="CO52" s="54"/>
      <c r="CP52" s="54"/>
      <c r="CQ52" s="54"/>
      <c r="CR52" s="54"/>
    </row>
    <row r="53" spans="2:96" ht="17.25" x14ac:dyDescent="0.3">
      <c r="B53" s="54" t="s">
        <v>317</v>
      </c>
      <c r="C53" s="54"/>
      <c r="D53" s="54"/>
      <c r="E53" s="54"/>
      <c r="F53" s="54"/>
      <c r="G53" s="54"/>
      <c r="H53" s="54"/>
      <c r="I53" s="107"/>
      <c r="J53" s="107"/>
      <c r="K53" s="107"/>
      <c r="L53" s="107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54"/>
      <c r="BA53" s="54"/>
      <c r="BB53" s="54"/>
      <c r="BC53" s="54"/>
      <c r="BD53" s="54"/>
      <c r="BE53" s="54"/>
      <c r="BF53" s="54"/>
      <c r="BG53" s="54"/>
      <c r="BH53" s="54"/>
      <c r="BI53" s="54"/>
      <c r="BJ53" s="54"/>
      <c r="BK53" s="54"/>
      <c r="BL53" s="54"/>
      <c r="BM53" s="54"/>
      <c r="BN53" s="54"/>
      <c r="BO53" s="54"/>
      <c r="BP53" s="54"/>
      <c r="BQ53" s="54"/>
      <c r="BR53" s="54"/>
      <c r="BS53" s="54"/>
      <c r="BT53" s="54"/>
      <c r="BU53" s="54"/>
      <c r="BV53" s="54"/>
      <c r="BW53" s="54"/>
      <c r="BX53" s="54"/>
      <c r="BY53" s="54"/>
      <c r="BZ53" s="54"/>
      <c r="CA53" s="54"/>
      <c r="CB53" s="54"/>
      <c r="CC53" s="54"/>
      <c r="CD53" s="54"/>
      <c r="CE53" s="54"/>
      <c r="CF53" s="54"/>
      <c r="CG53" s="54"/>
      <c r="CH53" s="54"/>
      <c r="CI53" s="54"/>
      <c r="CJ53" s="54"/>
      <c r="CK53" s="54"/>
      <c r="CL53" s="54"/>
      <c r="CM53" s="54"/>
      <c r="CN53" s="54"/>
      <c r="CO53" s="54"/>
      <c r="CP53" s="54"/>
      <c r="CQ53" s="54"/>
      <c r="CR53" s="54"/>
    </row>
    <row r="54" spans="2:96" ht="15.75" customHeight="1" x14ac:dyDescent="0.3">
      <c r="B54" s="319" t="s">
        <v>318</v>
      </c>
      <c r="C54" s="319"/>
      <c r="D54" s="319"/>
      <c r="E54" s="319"/>
      <c r="F54" s="319"/>
      <c r="G54" s="319"/>
      <c r="H54" s="183"/>
      <c r="I54" s="107"/>
      <c r="J54" s="107"/>
      <c r="K54" s="107"/>
      <c r="L54" s="107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4"/>
      <c r="BR54" s="54"/>
      <c r="BS54" s="54"/>
      <c r="BT54" s="54"/>
      <c r="BU54" s="54"/>
      <c r="BV54" s="54"/>
      <c r="BW54" s="54"/>
      <c r="BX54" s="54"/>
      <c r="BY54" s="54"/>
      <c r="BZ54" s="54"/>
      <c r="CA54" s="54"/>
      <c r="CB54" s="54"/>
      <c r="CC54" s="54"/>
      <c r="CD54" s="54"/>
      <c r="CE54" s="54"/>
      <c r="CF54" s="54"/>
      <c r="CG54" s="54"/>
      <c r="CH54" s="54"/>
      <c r="CI54" s="54"/>
      <c r="CJ54" s="54"/>
      <c r="CK54" s="54"/>
      <c r="CL54" s="54"/>
      <c r="CM54" s="54"/>
      <c r="CN54" s="54"/>
      <c r="CO54" s="54"/>
      <c r="CP54" s="54"/>
      <c r="CQ54" s="54"/>
      <c r="CR54" s="54"/>
    </row>
    <row r="55" spans="2:96" ht="15.75" customHeight="1" x14ac:dyDescent="0.3">
      <c r="B55" s="319"/>
      <c r="C55" s="319"/>
      <c r="D55" s="319"/>
      <c r="E55" s="319"/>
      <c r="F55" s="319"/>
      <c r="G55" s="319"/>
      <c r="H55" s="183"/>
      <c r="I55" s="107"/>
      <c r="J55" s="107"/>
      <c r="K55" s="107"/>
      <c r="L55" s="107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  <c r="AZ55" s="54"/>
      <c r="BA55" s="54"/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4"/>
      <c r="BQ55" s="54"/>
      <c r="BR55" s="54"/>
      <c r="BS55" s="54"/>
      <c r="BT55" s="54"/>
      <c r="BU55" s="54"/>
      <c r="BV55" s="54"/>
      <c r="BW55" s="54"/>
      <c r="BX55" s="54"/>
      <c r="BY55" s="54"/>
      <c r="BZ55" s="54"/>
      <c r="CA55" s="54"/>
      <c r="CB55" s="54"/>
      <c r="CC55" s="54"/>
      <c r="CD55" s="54"/>
      <c r="CE55" s="54"/>
      <c r="CF55" s="54"/>
      <c r="CG55" s="54"/>
      <c r="CH55" s="54"/>
      <c r="CI55" s="54"/>
      <c r="CJ55" s="54"/>
      <c r="CK55" s="54"/>
      <c r="CL55" s="54"/>
      <c r="CM55" s="54"/>
      <c r="CN55" s="54"/>
      <c r="CO55" s="54"/>
      <c r="CP55" s="54"/>
      <c r="CQ55" s="54"/>
      <c r="CR55" s="54"/>
    </row>
    <row r="56" spans="2:96" ht="17.25" x14ac:dyDescent="0.3">
      <c r="B56" s="54" t="s">
        <v>319</v>
      </c>
      <c r="C56" s="54"/>
      <c r="D56" s="54"/>
      <c r="E56" s="54"/>
      <c r="F56" s="54"/>
      <c r="G56" s="54"/>
      <c r="H56" s="54"/>
      <c r="I56" s="107"/>
      <c r="J56" s="107"/>
      <c r="K56" s="107"/>
      <c r="L56" s="107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AW56" s="54"/>
      <c r="AX56" s="54"/>
      <c r="AY56" s="54"/>
      <c r="AZ56" s="54"/>
      <c r="BA56" s="54"/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4"/>
      <c r="BR56" s="54"/>
      <c r="BS56" s="54"/>
      <c r="BT56" s="54"/>
      <c r="BU56" s="54"/>
      <c r="BV56" s="54"/>
      <c r="BW56" s="54"/>
      <c r="BX56" s="54"/>
      <c r="BY56" s="54"/>
      <c r="BZ56" s="54"/>
      <c r="CA56" s="54"/>
      <c r="CB56" s="54"/>
      <c r="CC56" s="54"/>
      <c r="CD56" s="54"/>
      <c r="CE56" s="54"/>
      <c r="CF56" s="54"/>
      <c r="CG56" s="54"/>
      <c r="CH56" s="54"/>
      <c r="CI56" s="54"/>
      <c r="CJ56" s="54"/>
      <c r="CK56" s="54"/>
      <c r="CL56" s="54"/>
      <c r="CM56" s="54"/>
      <c r="CN56" s="54"/>
      <c r="CO56" s="54"/>
      <c r="CP56" s="54"/>
      <c r="CQ56" s="54"/>
      <c r="CR56" s="54"/>
    </row>
    <row r="57" spans="2:96" ht="15.75" x14ac:dyDescent="0.25">
      <c r="B57" s="291"/>
      <c r="C57" s="291"/>
      <c r="D57" s="291"/>
      <c r="E57" s="291"/>
      <c r="F57" s="291"/>
      <c r="G57" s="291"/>
      <c r="H57" s="291"/>
      <c r="I57" s="10"/>
      <c r="J57" s="11"/>
      <c r="K57" s="11"/>
      <c r="L57" s="11"/>
      <c r="M57" s="291"/>
      <c r="N57" s="291"/>
      <c r="O57" s="291"/>
      <c r="P57" s="291"/>
      <c r="Q57" s="291"/>
      <c r="R57" s="291"/>
      <c r="S57" s="291"/>
      <c r="T57" s="291"/>
      <c r="U57" s="291"/>
      <c r="V57" s="291"/>
      <c r="W57" s="291"/>
      <c r="X57" s="291"/>
      <c r="Y57" s="291"/>
      <c r="Z57" s="291"/>
      <c r="AA57" s="291"/>
      <c r="AB57" s="291"/>
      <c r="AC57" s="291"/>
      <c r="AD57" s="291"/>
      <c r="AE57" s="291"/>
      <c r="AF57" s="291"/>
      <c r="AG57" s="291"/>
      <c r="AH57" s="291"/>
      <c r="AI57" s="291"/>
      <c r="AJ57" s="291"/>
      <c r="AK57" s="291"/>
      <c r="AL57" s="291"/>
      <c r="AM57" s="291"/>
      <c r="AN57" s="291"/>
      <c r="AO57" s="291"/>
      <c r="AP57" s="291"/>
      <c r="AQ57" s="291"/>
      <c r="AR57" s="291"/>
      <c r="AS57" s="291"/>
      <c r="AT57" s="291"/>
      <c r="AU57" s="291"/>
      <c r="AV57" s="291"/>
      <c r="AW57" s="291"/>
      <c r="AX57" s="291"/>
      <c r="AY57" s="291"/>
      <c r="AZ57" s="291"/>
      <c r="BA57" s="291"/>
      <c r="BB57" s="291"/>
      <c r="BC57" s="291"/>
      <c r="BD57" s="291"/>
      <c r="BE57" s="291"/>
      <c r="BF57" s="291"/>
      <c r="BG57" s="291"/>
      <c r="BH57" s="291"/>
      <c r="BI57" s="291"/>
      <c r="BJ57" s="291"/>
      <c r="BK57" s="291"/>
      <c r="BL57" s="291"/>
      <c r="BM57" s="291"/>
      <c r="BN57" s="291"/>
      <c r="BO57" s="291"/>
      <c r="BP57" s="291"/>
      <c r="BQ57" s="291"/>
      <c r="BR57" s="291"/>
      <c r="BS57" s="291"/>
      <c r="BT57" s="291"/>
      <c r="BU57" s="291"/>
      <c r="BV57" s="291"/>
      <c r="BW57" s="291"/>
      <c r="BX57" s="291"/>
      <c r="BY57" s="291"/>
      <c r="BZ57" s="291"/>
      <c r="CA57" s="291"/>
      <c r="CB57" s="291"/>
      <c r="CC57" s="291"/>
      <c r="CD57" s="291"/>
      <c r="CE57" s="291"/>
      <c r="CF57" s="291"/>
      <c r="CG57" s="291"/>
      <c r="CH57" s="291"/>
      <c r="CI57" s="291"/>
      <c r="CJ57" s="291"/>
      <c r="CK57" s="291"/>
      <c r="CL57" s="291"/>
      <c r="CM57" s="291"/>
      <c r="CN57" s="291"/>
      <c r="CO57" s="291"/>
      <c r="CP57" s="291"/>
      <c r="CQ57" s="291"/>
      <c r="CR57" s="291"/>
    </row>
    <row r="58" spans="2:96" ht="15.75" x14ac:dyDescent="0.25">
      <c r="B58" s="291"/>
      <c r="C58" s="291"/>
      <c r="D58" s="291"/>
      <c r="E58" s="291"/>
      <c r="F58" s="291"/>
      <c r="G58" s="291"/>
      <c r="H58" s="291"/>
      <c r="I58" s="10"/>
      <c r="J58" s="11"/>
      <c r="K58" s="11"/>
      <c r="L58" s="11"/>
      <c r="M58" s="291"/>
      <c r="N58" s="291"/>
      <c r="O58" s="291"/>
      <c r="P58" s="291"/>
      <c r="Q58" s="291"/>
      <c r="R58" s="291"/>
      <c r="S58" s="291"/>
      <c r="T58" s="291"/>
      <c r="U58" s="291"/>
      <c r="V58" s="291"/>
      <c r="W58" s="291"/>
      <c r="X58" s="291"/>
      <c r="Y58" s="291"/>
      <c r="Z58" s="291"/>
      <c r="AA58" s="291"/>
      <c r="AB58" s="291"/>
      <c r="AC58" s="291"/>
      <c r="AD58" s="291"/>
      <c r="AE58" s="291"/>
      <c r="AF58" s="291"/>
      <c r="AG58" s="291"/>
      <c r="AH58" s="291"/>
      <c r="AI58" s="291"/>
      <c r="AJ58" s="291"/>
      <c r="AK58" s="291"/>
      <c r="AL58" s="291"/>
      <c r="AM58" s="291"/>
      <c r="AN58" s="291"/>
      <c r="AO58" s="291"/>
      <c r="AP58" s="291"/>
      <c r="AQ58" s="291"/>
      <c r="AR58" s="291"/>
      <c r="AS58" s="291"/>
      <c r="AT58" s="291"/>
      <c r="AU58" s="291"/>
      <c r="AV58" s="291"/>
      <c r="AW58" s="291"/>
      <c r="AX58" s="291"/>
      <c r="AY58" s="291"/>
      <c r="AZ58" s="291"/>
      <c r="BA58" s="291"/>
      <c r="BB58" s="291"/>
      <c r="BC58" s="291"/>
      <c r="BD58" s="291"/>
      <c r="BE58" s="291"/>
      <c r="BF58" s="291"/>
      <c r="BG58" s="291"/>
      <c r="BH58" s="291"/>
      <c r="BI58" s="291"/>
      <c r="BJ58" s="291"/>
      <c r="BK58" s="291"/>
      <c r="BL58" s="291"/>
      <c r="BM58" s="291"/>
      <c r="BN58" s="291"/>
      <c r="BO58" s="291"/>
      <c r="BP58" s="291"/>
      <c r="BQ58" s="291"/>
      <c r="BR58" s="291"/>
      <c r="BS58" s="291"/>
      <c r="BT58" s="291"/>
      <c r="BU58" s="291"/>
      <c r="BV58" s="291"/>
      <c r="BW58" s="291"/>
      <c r="BX58" s="291"/>
      <c r="BY58" s="291"/>
      <c r="BZ58" s="291"/>
      <c r="CA58" s="291"/>
      <c r="CB58" s="291"/>
      <c r="CC58" s="291"/>
      <c r="CD58" s="291"/>
      <c r="CE58" s="291"/>
      <c r="CF58" s="291"/>
      <c r="CG58" s="291"/>
      <c r="CH58" s="291"/>
      <c r="CI58" s="291"/>
      <c r="CJ58" s="291"/>
      <c r="CK58" s="291"/>
      <c r="CL58" s="291"/>
      <c r="CM58" s="291"/>
      <c r="CN58" s="291"/>
      <c r="CO58" s="291"/>
      <c r="CP58" s="291"/>
      <c r="CQ58" s="291"/>
      <c r="CR58" s="291"/>
    </row>
    <row r="59" spans="2:96" x14ac:dyDescent="0.25">
      <c r="B59" s="291"/>
      <c r="C59" s="291"/>
      <c r="D59" s="291"/>
      <c r="E59" s="291"/>
      <c r="F59" s="291"/>
      <c r="G59" s="291"/>
      <c r="H59" s="291"/>
      <c r="I59" s="11"/>
      <c r="J59" s="11"/>
      <c r="K59" s="11"/>
      <c r="L59" s="11"/>
      <c r="M59" s="291"/>
      <c r="N59" s="291"/>
      <c r="O59" s="291"/>
      <c r="P59" s="291"/>
      <c r="Q59" s="291"/>
      <c r="R59" s="291"/>
      <c r="S59" s="291"/>
      <c r="T59" s="291"/>
      <c r="U59" s="291"/>
      <c r="V59" s="291"/>
      <c r="W59" s="291"/>
      <c r="X59" s="291"/>
      <c r="Y59" s="291"/>
      <c r="Z59" s="291"/>
      <c r="AA59" s="291"/>
      <c r="AB59" s="291"/>
      <c r="AC59" s="291"/>
      <c r="AD59" s="291"/>
      <c r="AE59" s="291"/>
      <c r="AF59" s="291"/>
      <c r="AG59" s="291"/>
      <c r="AH59" s="291"/>
      <c r="AI59" s="291"/>
      <c r="AJ59" s="291"/>
      <c r="AK59" s="291"/>
      <c r="AL59" s="291"/>
      <c r="AM59" s="291"/>
      <c r="AN59" s="291"/>
      <c r="AO59" s="291"/>
      <c r="AP59" s="291"/>
      <c r="AQ59" s="291"/>
      <c r="AR59" s="291"/>
      <c r="AS59" s="291"/>
      <c r="AT59" s="291"/>
      <c r="AU59" s="291"/>
      <c r="AV59" s="291"/>
      <c r="AW59" s="291"/>
      <c r="AX59" s="291"/>
      <c r="AY59" s="291"/>
      <c r="AZ59" s="291"/>
      <c r="BA59" s="291"/>
      <c r="BB59" s="291"/>
      <c r="BC59" s="291"/>
      <c r="BD59" s="291"/>
      <c r="BE59" s="291"/>
      <c r="BF59" s="291"/>
      <c r="BG59" s="291"/>
      <c r="BH59" s="291"/>
      <c r="BI59" s="291"/>
      <c r="BJ59" s="291"/>
      <c r="BK59" s="291"/>
      <c r="BL59" s="291"/>
      <c r="BM59" s="291"/>
      <c r="BN59" s="291"/>
      <c r="BO59" s="291"/>
      <c r="BP59" s="291"/>
      <c r="BQ59" s="291"/>
      <c r="BR59" s="291"/>
      <c r="BS59" s="291"/>
      <c r="BT59" s="291"/>
      <c r="BU59" s="291"/>
      <c r="BV59" s="291"/>
      <c r="BW59" s="291"/>
      <c r="BX59" s="291"/>
      <c r="BY59" s="291"/>
      <c r="BZ59" s="291"/>
      <c r="CA59" s="291"/>
      <c r="CB59" s="291"/>
      <c r="CC59" s="291"/>
      <c r="CD59" s="291"/>
      <c r="CE59" s="291"/>
      <c r="CF59" s="291"/>
      <c r="CG59" s="291"/>
      <c r="CH59" s="291"/>
      <c r="CI59" s="291"/>
      <c r="CJ59" s="291"/>
      <c r="CK59" s="291"/>
      <c r="CL59" s="291"/>
      <c r="CM59" s="291"/>
      <c r="CN59" s="291"/>
      <c r="CO59" s="291"/>
      <c r="CP59" s="291"/>
      <c r="CQ59" s="291"/>
      <c r="CR59" s="291"/>
    </row>
  </sheetData>
  <mergeCells count="86">
    <mergeCell ref="BU1:BY1"/>
    <mergeCell ref="BU2:BY2"/>
    <mergeCell ref="AV37:AW37"/>
    <mergeCell ref="CA1:CJ1"/>
    <mergeCell ref="CA2:CJ2"/>
    <mergeCell ref="BK17:BL17"/>
    <mergeCell ref="BN17:BO17"/>
    <mergeCell ref="BQ17:BR17"/>
    <mergeCell ref="BK13:BL13"/>
    <mergeCell ref="BH28:BI28"/>
    <mergeCell ref="BK28:BL28"/>
    <mergeCell ref="BK4:BL4"/>
    <mergeCell ref="BN4:BO4"/>
    <mergeCell ref="BQ4:BR4"/>
    <mergeCell ref="BH1:BR1"/>
    <mergeCell ref="AJ48:AK48"/>
    <mergeCell ref="BB13:BC13"/>
    <mergeCell ref="AY26:AZ26"/>
    <mergeCell ref="BB26:BC26"/>
    <mergeCell ref="BH4:BI4"/>
    <mergeCell ref="BH17:BI17"/>
    <mergeCell ref="AS39:AT39"/>
    <mergeCell ref="AV28:AW28"/>
    <mergeCell ref="AY28:AZ28"/>
    <mergeCell ref="BB28:BC28"/>
    <mergeCell ref="BE28:BF28"/>
    <mergeCell ref="AV39:AW39"/>
    <mergeCell ref="AY39:AZ39"/>
    <mergeCell ref="BB39:BC39"/>
    <mergeCell ref="BE39:BF39"/>
    <mergeCell ref="AS4:AT4"/>
    <mergeCell ref="AS17:AT17"/>
    <mergeCell ref="AJ1:AT1"/>
    <mergeCell ref="AJ2:AT2"/>
    <mergeCell ref="BH2:BR2"/>
    <mergeCell ref="AV1:BF1"/>
    <mergeCell ref="AV2:BF2"/>
    <mergeCell ref="AV17:AW17"/>
    <mergeCell ref="AY13:AZ13"/>
    <mergeCell ref="AY17:AZ17"/>
    <mergeCell ref="BB17:BC17"/>
    <mergeCell ref="BE17:BF17"/>
    <mergeCell ref="AV4:AW4"/>
    <mergeCell ref="AY4:AZ4"/>
    <mergeCell ref="BB4:BC4"/>
    <mergeCell ref="BE4:BF4"/>
    <mergeCell ref="AJ4:AK4"/>
    <mergeCell ref="AM4:AN4"/>
    <mergeCell ref="AJ17:AK17"/>
    <mergeCell ref="AM17:AN17"/>
    <mergeCell ref="AP17:AQ17"/>
    <mergeCell ref="AP4:AQ4"/>
    <mergeCell ref="AJ28:AK28"/>
    <mergeCell ref="AM28:AN28"/>
    <mergeCell ref="AP28:AQ28"/>
    <mergeCell ref="AS28:AT28"/>
    <mergeCell ref="AJ39:AK39"/>
    <mergeCell ref="AM39:AN39"/>
    <mergeCell ref="AP39:AQ39"/>
    <mergeCell ref="X1:AA1"/>
    <mergeCell ref="X2:AA2"/>
    <mergeCell ref="AD1:AH1"/>
    <mergeCell ref="AD2:AH2"/>
    <mergeCell ref="B17:G19"/>
    <mergeCell ref="B2:F2"/>
    <mergeCell ref="B3:F3"/>
    <mergeCell ref="I2:L2"/>
    <mergeCell ref="I1:L1"/>
    <mergeCell ref="N1:Q1"/>
    <mergeCell ref="N2:Q2"/>
    <mergeCell ref="S1:V1"/>
    <mergeCell ref="S2:V2"/>
    <mergeCell ref="B1:F1"/>
    <mergeCell ref="B30:G31"/>
    <mergeCell ref="B33:G34"/>
    <mergeCell ref="B36:G37"/>
    <mergeCell ref="B38:G39"/>
    <mergeCell ref="B20:G22"/>
    <mergeCell ref="B23:G24"/>
    <mergeCell ref="B25:G26"/>
    <mergeCell ref="B27:G29"/>
    <mergeCell ref="B42:G43"/>
    <mergeCell ref="B40:G41"/>
    <mergeCell ref="B47:G48"/>
    <mergeCell ref="B50:G51"/>
    <mergeCell ref="B54:G55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9" tint="-0.249977111117893"/>
  </sheetPr>
  <dimension ref="A1:CC48"/>
  <sheetViews>
    <sheetView topLeftCell="BQ11" zoomScale="70" zoomScaleNormal="70" workbookViewId="0">
      <selection activeCell="BV32" sqref="BV32"/>
    </sheetView>
  </sheetViews>
  <sheetFormatPr baseColWidth="10" defaultColWidth="11.375" defaultRowHeight="15" x14ac:dyDescent="0.25"/>
  <cols>
    <col min="1" max="1" width="29.375" customWidth="1"/>
    <col min="2" max="3" width="15.125" bestFit="1" customWidth="1"/>
    <col min="11" max="11" width="47.25" customWidth="1"/>
    <col min="12" max="12" width="15.375" customWidth="1"/>
    <col min="13" max="13" width="18.25" customWidth="1"/>
    <col min="14" max="14" width="20.25" customWidth="1"/>
    <col min="17" max="17" width="30.375" customWidth="1"/>
    <col min="18" max="18" width="15.375" customWidth="1"/>
    <col min="19" max="19" width="18" customWidth="1"/>
    <col min="20" max="20" width="15.375" customWidth="1"/>
    <col min="23" max="23" width="42.875" customWidth="1"/>
    <col min="24" max="24" width="16.25" customWidth="1"/>
    <col min="25" max="25" width="16.875" customWidth="1"/>
    <col min="26" max="26" width="15.875" customWidth="1"/>
    <col min="28" max="28" width="14.375" customWidth="1"/>
    <col min="29" max="29" width="15" customWidth="1"/>
    <col min="31" max="31" width="15.625" bestFit="1" customWidth="1"/>
    <col min="32" max="32" width="13.375" bestFit="1" customWidth="1"/>
    <col min="34" max="34" width="13.375" customWidth="1"/>
    <col min="35" max="35" width="17" customWidth="1"/>
    <col min="36" max="36" width="15.375" customWidth="1"/>
    <col min="37" max="37" width="15.75" customWidth="1"/>
    <col min="38" max="38" width="16.375" customWidth="1"/>
    <col min="39" max="39" width="14.625" customWidth="1"/>
    <col min="40" max="40" width="14" customWidth="1"/>
    <col min="41" max="41" width="14.625" customWidth="1"/>
    <col min="42" max="42" width="15.625" customWidth="1"/>
    <col min="43" max="43" width="14.375" customWidth="1"/>
    <col min="44" max="44" width="14.625" customWidth="1"/>
    <col min="45" max="45" width="15.125" customWidth="1"/>
    <col min="46" max="46" width="15.875" customWidth="1"/>
    <col min="47" max="47" width="14.125" customWidth="1"/>
    <col min="48" max="48" width="14.375" customWidth="1"/>
    <col min="49" max="49" width="14.75" customWidth="1"/>
    <col min="50" max="50" width="18.75" customWidth="1"/>
    <col min="51" max="51" width="18.375" customWidth="1"/>
    <col min="52" max="52" width="14.875" customWidth="1"/>
    <col min="53" max="53" width="18.375" customWidth="1"/>
    <col min="54" max="54" width="15.125" customWidth="1"/>
    <col min="55" max="55" width="15.25" customWidth="1"/>
    <col min="56" max="56" width="14.375" customWidth="1"/>
    <col min="57" max="57" width="16.75" customWidth="1"/>
    <col min="58" max="58" width="13.625" customWidth="1"/>
    <col min="59" max="60" width="16" customWidth="1"/>
    <col min="61" max="61" width="13.875" customWidth="1"/>
    <col min="62" max="62" width="15.875" customWidth="1"/>
    <col min="63" max="63" width="16.125" customWidth="1"/>
    <col min="65" max="65" width="40.25" customWidth="1"/>
    <col min="66" max="69" width="16.875" customWidth="1"/>
    <col min="71" max="71" width="11.125" customWidth="1"/>
    <col min="72" max="72" width="29.75" customWidth="1"/>
    <col min="73" max="73" width="14.75" customWidth="1"/>
    <col min="74" max="74" width="16.75" customWidth="1"/>
    <col min="75" max="75" width="16.375" customWidth="1"/>
    <col min="76" max="76" width="16.75" customWidth="1"/>
    <col min="77" max="77" width="34.25" customWidth="1"/>
    <col min="78" max="78" width="16.375" customWidth="1"/>
    <col min="79" max="79" width="16.125" customWidth="1"/>
    <col min="80" max="81" width="16.375" customWidth="1"/>
  </cols>
  <sheetData>
    <row r="1" spans="1:81" ht="20.25" customHeight="1" x14ac:dyDescent="0.35">
      <c r="A1" s="343" t="s">
        <v>320</v>
      </c>
      <c r="B1" s="343"/>
      <c r="C1" s="343"/>
      <c r="D1" s="343"/>
      <c r="E1" s="343"/>
      <c r="F1" s="343"/>
      <c r="G1" s="343"/>
      <c r="H1" s="343"/>
      <c r="I1" s="47"/>
      <c r="J1" s="342" t="s">
        <v>321</v>
      </c>
      <c r="K1" s="342"/>
      <c r="L1" s="342"/>
      <c r="M1" s="342"/>
      <c r="N1" s="342"/>
      <c r="O1" s="228"/>
      <c r="P1" s="342" t="s">
        <v>321</v>
      </c>
      <c r="Q1" s="342"/>
      <c r="R1" s="342"/>
      <c r="S1" s="342"/>
      <c r="T1" s="342"/>
      <c r="U1" s="291"/>
      <c r="V1" s="342" t="s">
        <v>321</v>
      </c>
      <c r="W1" s="342"/>
      <c r="X1" s="342"/>
      <c r="Y1" s="342"/>
      <c r="Z1" s="342"/>
      <c r="AA1" s="291"/>
      <c r="AB1" s="291"/>
      <c r="AC1" s="291"/>
      <c r="AD1" s="291"/>
      <c r="AE1" s="291"/>
      <c r="AF1" s="291"/>
      <c r="AG1" s="291"/>
      <c r="AH1" s="291"/>
      <c r="AI1" s="339" t="s">
        <v>322</v>
      </c>
      <c r="AJ1" s="339"/>
      <c r="AK1" s="339"/>
      <c r="AL1" s="339"/>
      <c r="AM1" s="339"/>
      <c r="AN1" s="339"/>
      <c r="AO1" s="339"/>
      <c r="AP1" s="339"/>
      <c r="AQ1" s="339"/>
      <c r="AR1" s="339"/>
      <c r="AS1" s="339"/>
      <c r="AT1" s="291"/>
      <c r="AU1" s="339" t="s">
        <v>322</v>
      </c>
      <c r="AV1" s="339"/>
      <c r="AW1" s="339"/>
      <c r="AX1" s="339"/>
      <c r="AY1" s="339"/>
      <c r="AZ1" s="339"/>
      <c r="BA1" s="339"/>
      <c r="BB1" s="339"/>
      <c r="BC1" s="339"/>
      <c r="BD1" s="339"/>
      <c r="BE1" s="339"/>
      <c r="BF1" s="291"/>
      <c r="BG1" s="339" t="s">
        <v>322</v>
      </c>
      <c r="BH1" s="339"/>
      <c r="BI1" s="339"/>
      <c r="BJ1" s="339"/>
      <c r="BK1" s="339"/>
      <c r="BL1" s="238"/>
      <c r="BM1" s="333" t="s">
        <v>321</v>
      </c>
      <c r="BN1" s="333"/>
      <c r="BO1" s="333"/>
      <c r="BP1" s="333"/>
      <c r="BQ1" s="333"/>
      <c r="BR1" s="291"/>
      <c r="BS1" s="291"/>
      <c r="BT1" s="343" t="s">
        <v>321</v>
      </c>
      <c r="BU1" s="343"/>
      <c r="BV1" s="343"/>
      <c r="BW1" s="343"/>
      <c r="BX1" s="343"/>
      <c r="BY1" s="343"/>
      <c r="BZ1" s="343"/>
      <c r="CA1" s="343"/>
      <c r="CB1" s="343"/>
      <c r="CC1" s="343"/>
    </row>
    <row r="2" spans="1:81" ht="24.75" customHeight="1" x14ac:dyDescent="0.35">
      <c r="A2" s="343"/>
      <c r="B2" s="343"/>
      <c r="C2" s="343"/>
      <c r="D2" s="343"/>
      <c r="E2" s="343"/>
      <c r="F2" s="343"/>
      <c r="G2" s="343"/>
      <c r="H2" s="343"/>
      <c r="I2" s="47"/>
      <c r="J2" s="342"/>
      <c r="K2" s="342"/>
      <c r="L2" s="342"/>
      <c r="M2" s="342"/>
      <c r="N2" s="342"/>
      <c r="O2" s="228"/>
      <c r="P2" s="342"/>
      <c r="Q2" s="342"/>
      <c r="R2" s="342"/>
      <c r="S2" s="342"/>
      <c r="T2" s="342"/>
      <c r="U2" s="291"/>
      <c r="V2" s="342"/>
      <c r="W2" s="342"/>
      <c r="X2" s="342"/>
      <c r="Y2" s="342"/>
      <c r="Z2" s="342"/>
      <c r="AA2" s="291"/>
      <c r="AB2" s="291"/>
      <c r="AC2" s="291"/>
      <c r="AD2" s="291"/>
      <c r="AE2" s="291"/>
      <c r="AF2" s="291"/>
      <c r="AG2" s="291"/>
      <c r="AH2" s="291"/>
      <c r="AI2" s="339" t="s">
        <v>156</v>
      </c>
      <c r="AJ2" s="339"/>
      <c r="AK2" s="339"/>
      <c r="AL2" s="339"/>
      <c r="AM2" s="339"/>
      <c r="AN2" s="339"/>
      <c r="AO2" s="339"/>
      <c r="AP2" s="339"/>
      <c r="AQ2" s="339"/>
      <c r="AR2" s="339"/>
      <c r="AS2" s="339"/>
      <c r="AT2" s="291"/>
      <c r="AU2" s="339" t="s">
        <v>156</v>
      </c>
      <c r="AV2" s="339"/>
      <c r="AW2" s="339"/>
      <c r="AX2" s="339"/>
      <c r="AY2" s="339"/>
      <c r="AZ2" s="339"/>
      <c r="BA2" s="339"/>
      <c r="BB2" s="339"/>
      <c r="BC2" s="339"/>
      <c r="BD2" s="339"/>
      <c r="BE2" s="339"/>
      <c r="BF2" s="291"/>
      <c r="BG2" s="339" t="s">
        <v>99</v>
      </c>
      <c r="BH2" s="339"/>
      <c r="BI2" s="339"/>
      <c r="BJ2" s="339"/>
      <c r="BK2" s="339"/>
      <c r="BL2" s="238"/>
      <c r="BM2" s="334" t="s">
        <v>157</v>
      </c>
      <c r="BN2" s="334"/>
      <c r="BO2" s="334"/>
      <c r="BP2" s="334"/>
      <c r="BQ2" s="334"/>
      <c r="BR2" s="291"/>
      <c r="BS2" s="291"/>
      <c r="BT2" s="343" t="s">
        <v>157</v>
      </c>
      <c r="BU2" s="343"/>
      <c r="BV2" s="343"/>
      <c r="BW2" s="343"/>
      <c r="BX2" s="343"/>
      <c r="BY2" s="343"/>
      <c r="BZ2" s="343"/>
      <c r="CA2" s="343"/>
      <c r="CB2" s="343"/>
      <c r="CC2" s="343"/>
    </row>
    <row r="3" spans="1:81" ht="17.25" customHeight="1" x14ac:dyDescent="0.3">
      <c r="A3" s="343" t="s">
        <v>323</v>
      </c>
      <c r="B3" s="344"/>
      <c r="C3" s="344"/>
      <c r="D3" s="344"/>
      <c r="E3" s="344"/>
      <c r="F3" s="344"/>
      <c r="G3" s="344"/>
      <c r="H3" s="344"/>
      <c r="I3" s="47"/>
      <c r="J3" s="342" t="s">
        <v>140</v>
      </c>
      <c r="K3" s="342"/>
      <c r="L3" s="342"/>
      <c r="M3" s="342"/>
      <c r="N3" s="342"/>
      <c r="O3" s="229"/>
      <c r="P3" s="342" t="s">
        <v>140</v>
      </c>
      <c r="Q3" s="342"/>
      <c r="R3" s="342"/>
      <c r="S3" s="342"/>
      <c r="T3" s="342"/>
      <c r="U3" s="291"/>
      <c r="V3" s="342" t="s">
        <v>140</v>
      </c>
      <c r="W3" s="342"/>
      <c r="X3" s="342"/>
      <c r="Y3" s="342"/>
      <c r="Z3" s="342"/>
      <c r="AA3" s="291"/>
      <c r="AB3" s="291"/>
      <c r="AC3" s="291"/>
      <c r="AD3" s="291"/>
      <c r="AE3" s="291"/>
      <c r="AF3" s="291"/>
      <c r="AG3" s="291"/>
      <c r="AH3" s="291"/>
      <c r="AI3" s="291"/>
      <c r="AJ3" s="291"/>
      <c r="AK3" s="291"/>
      <c r="AL3" s="291"/>
      <c r="AM3" s="291"/>
      <c r="AN3" s="291"/>
      <c r="AO3" s="291"/>
      <c r="AP3" s="291"/>
      <c r="AQ3" s="291"/>
      <c r="AR3" s="291"/>
      <c r="AS3" s="291"/>
      <c r="AT3" s="291"/>
      <c r="AU3" s="291"/>
      <c r="AV3" s="291"/>
      <c r="AW3" s="291"/>
      <c r="AX3" s="291"/>
      <c r="AY3" s="291"/>
      <c r="AZ3" s="291"/>
      <c r="BA3" s="291"/>
      <c r="BB3" s="291"/>
      <c r="BC3" s="291"/>
      <c r="BD3" s="291"/>
      <c r="BE3" s="291"/>
      <c r="BF3" s="291"/>
      <c r="BG3" s="291"/>
      <c r="BH3" s="291"/>
      <c r="BI3" s="291"/>
      <c r="BJ3" s="291"/>
      <c r="BK3" s="291"/>
      <c r="BL3" s="291"/>
      <c r="BM3" s="63" t="s">
        <v>27</v>
      </c>
      <c r="BN3" s="154">
        <v>-1</v>
      </c>
      <c r="BO3" s="154">
        <v>-2</v>
      </c>
      <c r="BP3" s="154">
        <v>-3</v>
      </c>
      <c r="BQ3" s="114">
        <v>-4</v>
      </c>
      <c r="BR3" s="291"/>
      <c r="BS3" s="291"/>
      <c r="BT3" s="291"/>
      <c r="BU3" s="291"/>
      <c r="BV3" s="291"/>
      <c r="BW3" s="291"/>
      <c r="BX3" s="291"/>
      <c r="BY3" s="291"/>
      <c r="BZ3" s="291"/>
      <c r="CA3" s="291"/>
      <c r="CB3" s="291"/>
      <c r="CC3" s="291"/>
    </row>
    <row r="4" spans="1:81" ht="17.25" x14ac:dyDescent="0.3">
      <c r="A4" s="291"/>
      <c r="B4" s="291"/>
      <c r="C4" s="291"/>
      <c r="D4" s="291"/>
      <c r="E4" s="291"/>
      <c r="F4" s="291"/>
      <c r="G4" s="291"/>
      <c r="H4" s="291"/>
      <c r="I4" s="47"/>
      <c r="J4" s="47"/>
      <c r="K4" s="47"/>
      <c r="L4" s="47"/>
      <c r="M4" s="47"/>
      <c r="N4" s="47"/>
      <c r="O4" s="47"/>
      <c r="P4" s="291"/>
      <c r="Q4" s="291"/>
      <c r="R4" s="291"/>
      <c r="S4" s="291"/>
      <c r="T4" s="291"/>
      <c r="U4" s="291"/>
      <c r="V4" s="291"/>
      <c r="W4" s="291"/>
      <c r="X4" s="291"/>
      <c r="Y4" s="291"/>
      <c r="Z4" s="291"/>
      <c r="AA4" s="291"/>
      <c r="AB4" s="291"/>
      <c r="AC4" s="291"/>
      <c r="AD4" s="291"/>
      <c r="AE4" s="291"/>
      <c r="AF4" s="291"/>
      <c r="AG4" s="291"/>
      <c r="AH4" s="291"/>
      <c r="AI4" s="307" t="s">
        <v>166</v>
      </c>
      <c r="AJ4" s="307"/>
      <c r="AK4" s="291"/>
      <c r="AL4" s="307" t="s">
        <v>43</v>
      </c>
      <c r="AM4" s="307"/>
      <c r="AN4" s="291"/>
      <c r="AO4" s="307" t="s">
        <v>167</v>
      </c>
      <c r="AP4" s="307"/>
      <c r="AQ4" s="291"/>
      <c r="AR4" s="307" t="s">
        <v>324</v>
      </c>
      <c r="AS4" s="307"/>
      <c r="AT4" s="291"/>
      <c r="AU4" s="307" t="s">
        <v>325</v>
      </c>
      <c r="AV4" s="307"/>
      <c r="AW4" s="291"/>
      <c r="AX4" s="341" t="s">
        <v>326</v>
      </c>
      <c r="AY4" s="341"/>
      <c r="AZ4" s="291"/>
      <c r="BA4" s="341" t="s">
        <v>57</v>
      </c>
      <c r="BB4" s="341"/>
      <c r="BC4" s="291"/>
      <c r="BD4" s="341" t="s">
        <v>42</v>
      </c>
      <c r="BE4" s="341"/>
      <c r="BF4" s="291"/>
      <c r="BG4" s="341" t="s">
        <v>105</v>
      </c>
      <c r="BH4" s="341"/>
      <c r="BI4" s="291"/>
      <c r="BJ4" s="240" t="s">
        <v>327</v>
      </c>
      <c r="BK4" s="240"/>
      <c r="BL4" s="291"/>
      <c r="BM4" s="159" t="s">
        <v>34</v>
      </c>
      <c r="BN4" s="69"/>
      <c r="BO4" s="160">
        <v>98700</v>
      </c>
      <c r="BP4" s="69"/>
      <c r="BQ4" s="71"/>
      <c r="BR4" s="291"/>
      <c r="BS4" s="291"/>
      <c r="BT4" s="291"/>
      <c r="BU4" s="291"/>
      <c r="BV4" s="291"/>
      <c r="BW4" s="291"/>
      <c r="BX4" s="291"/>
      <c r="BY4" s="291"/>
      <c r="BZ4" s="291"/>
      <c r="CA4" s="291"/>
      <c r="CB4" s="291"/>
      <c r="CC4" s="291"/>
    </row>
    <row r="5" spans="1:81" ht="17.25" x14ac:dyDescent="0.3">
      <c r="A5" s="47" t="s">
        <v>166</v>
      </c>
      <c r="B5" s="100">
        <v>35000</v>
      </c>
      <c r="C5" s="47"/>
      <c r="D5" s="47"/>
      <c r="E5" s="47"/>
      <c r="F5" s="47"/>
      <c r="G5" s="47"/>
      <c r="H5" s="47"/>
      <c r="I5" s="47"/>
      <c r="J5" s="198" t="s">
        <v>100</v>
      </c>
      <c r="K5" s="198" t="s">
        <v>27</v>
      </c>
      <c r="L5" s="198" t="s">
        <v>24</v>
      </c>
      <c r="M5" s="198" t="s">
        <v>101</v>
      </c>
      <c r="N5" s="198" t="s">
        <v>26</v>
      </c>
      <c r="O5" s="230"/>
      <c r="P5" s="198" t="s">
        <v>100</v>
      </c>
      <c r="Q5" s="198" t="s">
        <v>27</v>
      </c>
      <c r="R5" s="231" t="s">
        <v>24</v>
      </c>
      <c r="S5" s="231" t="s">
        <v>101</v>
      </c>
      <c r="T5" s="231" t="s">
        <v>26</v>
      </c>
      <c r="U5" s="232"/>
      <c r="V5" s="198" t="s">
        <v>100</v>
      </c>
      <c r="W5" s="198" t="s">
        <v>27</v>
      </c>
      <c r="X5" s="198" t="s">
        <v>24</v>
      </c>
      <c r="Y5" s="198" t="s">
        <v>101</v>
      </c>
      <c r="Z5" s="198" t="s">
        <v>26</v>
      </c>
      <c r="AA5" s="291"/>
      <c r="AB5" s="291"/>
      <c r="AC5" s="291"/>
      <c r="AD5" s="291"/>
      <c r="AE5" s="291"/>
      <c r="AF5" s="291"/>
      <c r="AG5" s="291"/>
      <c r="AH5" s="291"/>
      <c r="AI5" s="74">
        <v>35000</v>
      </c>
      <c r="AJ5" s="75"/>
      <c r="AK5" s="291"/>
      <c r="AL5" s="74">
        <v>750000</v>
      </c>
      <c r="AM5" s="75">
        <v>38000</v>
      </c>
      <c r="AN5" s="291"/>
      <c r="AO5" s="74">
        <v>25000</v>
      </c>
      <c r="AP5" s="75"/>
      <c r="AQ5" s="291"/>
      <c r="AR5" s="74">
        <v>79800</v>
      </c>
      <c r="AS5" s="75"/>
      <c r="AT5" s="291"/>
      <c r="AU5" s="74">
        <v>1500</v>
      </c>
      <c r="AV5" s="75">
        <v>15937.5</v>
      </c>
      <c r="AW5" s="291"/>
      <c r="AX5" s="74"/>
      <c r="AY5" s="75">
        <v>20812.560000000001</v>
      </c>
      <c r="AZ5" s="291"/>
      <c r="BA5" s="74"/>
      <c r="BB5" s="75">
        <v>7896</v>
      </c>
      <c r="BC5" s="291"/>
      <c r="BD5" s="74"/>
      <c r="BE5" s="75">
        <v>2289.84</v>
      </c>
      <c r="BF5" s="291"/>
      <c r="BG5" s="74"/>
      <c r="BH5" s="75">
        <v>50000</v>
      </c>
      <c r="BI5" s="291"/>
      <c r="BJ5" s="74">
        <v>105348.82</v>
      </c>
      <c r="BK5" s="75">
        <v>4229.9399999999996</v>
      </c>
      <c r="BL5" s="291"/>
      <c r="BM5" s="82" t="s">
        <v>175</v>
      </c>
      <c r="BN5" s="77"/>
      <c r="BO5" s="131">
        <v>59818.18</v>
      </c>
      <c r="BP5" s="77"/>
      <c r="BQ5" s="79"/>
      <c r="BR5" s="291"/>
      <c r="BS5" s="291"/>
      <c r="BT5" s="64" t="s">
        <v>27</v>
      </c>
      <c r="BU5" s="65">
        <v>-1</v>
      </c>
      <c r="BV5" s="66">
        <v>-2</v>
      </c>
      <c r="BW5" s="66">
        <v>-3</v>
      </c>
      <c r="BX5" s="66">
        <v>-4</v>
      </c>
      <c r="BY5" s="64" t="s">
        <v>27</v>
      </c>
      <c r="BZ5" s="66">
        <v>-1</v>
      </c>
      <c r="CA5" s="66">
        <v>-2</v>
      </c>
      <c r="CB5" s="66">
        <v>-3</v>
      </c>
      <c r="CC5" s="66">
        <v>-4</v>
      </c>
    </row>
    <row r="6" spans="1:81" ht="17.25" x14ac:dyDescent="0.3">
      <c r="A6" s="47" t="s">
        <v>43</v>
      </c>
      <c r="B6" s="100">
        <v>750000</v>
      </c>
      <c r="C6" s="47"/>
      <c r="D6" s="47"/>
      <c r="E6" s="47"/>
      <c r="F6" s="47"/>
      <c r="G6" s="47"/>
      <c r="H6" s="47"/>
      <c r="I6" s="47"/>
      <c r="J6" s="43"/>
      <c r="K6" s="67" t="s">
        <v>29</v>
      </c>
      <c r="L6" s="43"/>
      <c r="M6" s="43"/>
      <c r="N6" s="43"/>
      <c r="O6" s="47"/>
      <c r="P6" s="43"/>
      <c r="Q6" s="67" t="s">
        <v>93</v>
      </c>
      <c r="R6" s="44"/>
      <c r="S6" s="44"/>
      <c r="T6" s="44"/>
      <c r="U6" s="291"/>
      <c r="V6" s="43"/>
      <c r="W6" s="67" t="s">
        <v>121</v>
      </c>
      <c r="X6" s="44"/>
      <c r="Y6" s="44"/>
      <c r="Z6" s="44"/>
      <c r="AA6" s="291"/>
      <c r="AB6" s="291"/>
      <c r="AC6" s="291"/>
      <c r="AD6" s="291"/>
      <c r="AE6" s="291"/>
      <c r="AF6" s="291"/>
      <c r="AG6" s="291"/>
      <c r="AH6" s="291"/>
      <c r="AI6" s="74"/>
      <c r="AJ6" s="81"/>
      <c r="AK6" s="291"/>
      <c r="AL6" s="74">
        <v>62640</v>
      </c>
      <c r="AM6" s="81">
        <v>76700</v>
      </c>
      <c r="AN6" s="291"/>
      <c r="AO6" s="74"/>
      <c r="AP6" s="81"/>
      <c r="AQ6" s="291"/>
      <c r="AR6" s="74"/>
      <c r="AS6" s="81"/>
      <c r="AT6" s="291"/>
      <c r="AU6" s="74"/>
      <c r="AV6" s="81"/>
      <c r="AW6" s="291"/>
      <c r="AX6" s="74"/>
      <c r="AY6" s="81"/>
      <c r="AZ6" s="291"/>
      <c r="BA6" s="74"/>
      <c r="BB6" s="81"/>
      <c r="BC6" s="291"/>
      <c r="BD6" s="74"/>
      <c r="BE6" s="81">
        <v>1940.1</v>
      </c>
      <c r="BF6" s="291"/>
      <c r="BG6" s="74"/>
      <c r="BH6" s="81"/>
      <c r="BI6" s="291"/>
      <c r="BJ6" s="74">
        <v>4500</v>
      </c>
      <c r="BK6" s="81">
        <v>98700</v>
      </c>
      <c r="BL6" s="291"/>
      <c r="BM6" s="82" t="s">
        <v>179</v>
      </c>
      <c r="BN6" s="77"/>
      <c r="BO6" s="108"/>
      <c r="BP6" s="77">
        <f>BO4-BO5</f>
        <v>38881.82</v>
      </c>
      <c r="BQ6" s="79"/>
      <c r="BR6" s="291"/>
      <c r="BS6" s="291"/>
      <c r="BT6" s="68" t="s">
        <v>35</v>
      </c>
      <c r="BU6" s="69"/>
      <c r="BV6" s="69"/>
      <c r="BW6" s="69"/>
      <c r="BX6" s="69"/>
      <c r="BY6" s="70" t="s">
        <v>36</v>
      </c>
      <c r="BZ6" s="69"/>
      <c r="CA6" s="71"/>
      <c r="CB6" s="69"/>
      <c r="CC6" s="71"/>
    </row>
    <row r="7" spans="1:81" ht="17.25" x14ac:dyDescent="0.3">
      <c r="A7" s="47" t="s">
        <v>167</v>
      </c>
      <c r="B7" s="100">
        <v>25000</v>
      </c>
      <c r="C7" s="47"/>
      <c r="D7" s="47"/>
      <c r="E7" s="47"/>
      <c r="F7" s="47"/>
      <c r="G7" s="47"/>
      <c r="H7" s="47"/>
      <c r="I7" s="47"/>
      <c r="J7" s="43"/>
      <c r="K7" s="43" t="s">
        <v>166</v>
      </c>
      <c r="L7" s="44"/>
      <c r="M7" s="44">
        <v>35000</v>
      </c>
      <c r="N7" s="44"/>
      <c r="O7" s="47"/>
      <c r="P7" s="43"/>
      <c r="Q7" s="43" t="s">
        <v>230</v>
      </c>
      <c r="R7" s="44"/>
      <c r="S7" s="44">
        <v>59818.18</v>
      </c>
      <c r="T7" s="44"/>
      <c r="U7" s="291"/>
      <c r="V7" s="43"/>
      <c r="W7" s="43" t="s">
        <v>174</v>
      </c>
      <c r="X7" s="44"/>
      <c r="Y7" s="44">
        <f>SUM(X8)</f>
        <v>28793.1</v>
      </c>
      <c r="Z7" s="44"/>
      <c r="AA7" s="291"/>
      <c r="AB7" s="291"/>
      <c r="AC7" s="291"/>
      <c r="AD7" s="291"/>
      <c r="AE7" s="291"/>
      <c r="AF7" s="291"/>
      <c r="AG7" s="291"/>
      <c r="AH7" s="291"/>
      <c r="AI7" s="74"/>
      <c r="AJ7" s="81"/>
      <c r="AK7" s="291"/>
      <c r="AL7" s="74">
        <v>200000</v>
      </c>
      <c r="AM7" s="81">
        <v>36861.9</v>
      </c>
      <c r="AN7" s="291"/>
      <c r="AO7" s="74"/>
      <c r="AP7" s="81"/>
      <c r="AQ7" s="291"/>
      <c r="AR7" s="74"/>
      <c r="AS7" s="81"/>
      <c r="AT7" s="291"/>
      <c r="AU7" s="74"/>
      <c r="AV7" s="81"/>
      <c r="AW7" s="291"/>
      <c r="AX7" s="74"/>
      <c r="AY7" s="81"/>
      <c r="AZ7" s="291"/>
      <c r="BA7" s="74"/>
      <c r="BB7" s="81"/>
      <c r="BC7" s="291"/>
      <c r="BD7" s="74"/>
      <c r="BE7" s="81"/>
      <c r="BF7" s="291"/>
      <c r="BG7" s="74"/>
      <c r="BH7" s="81"/>
      <c r="BI7" s="291"/>
      <c r="BJ7" s="74">
        <v>59818.18</v>
      </c>
      <c r="BK7" s="81"/>
      <c r="BL7" s="291"/>
      <c r="BM7" s="82" t="s">
        <v>184</v>
      </c>
      <c r="BN7" s="77"/>
      <c r="BO7" s="108"/>
      <c r="BP7" s="85">
        <v>105348.82</v>
      </c>
      <c r="BQ7" s="79"/>
      <c r="BR7" s="291"/>
      <c r="BS7" s="291"/>
      <c r="BT7" s="76" t="s">
        <v>39</v>
      </c>
      <c r="BU7" s="77"/>
      <c r="BV7" s="77"/>
      <c r="BW7" s="77"/>
      <c r="BX7" s="101"/>
      <c r="BY7" s="78" t="s">
        <v>40</v>
      </c>
      <c r="BZ7" s="77"/>
      <c r="CA7" s="79"/>
      <c r="CB7" s="77"/>
      <c r="CC7" s="79"/>
    </row>
    <row r="8" spans="1:81" ht="17.25" x14ac:dyDescent="0.3">
      <c r="A8" s="47" t="s">
        <v>328</v>
      </c>
      <c r="B8" s="100">
        <v>79800</v>
      </c>
      <c r="C8" s="227">
        <v>40552</v>
      </c>
      <c r="D8" s="47"/>
      <c r="E8" s="47"/>
      <c r="F8" s="47"/>
      <c r="G8" s="47"/>
      <c r="H8" s="47"/>
      <c r="I8" s="47"/>
      <c r="J8" s="43"/>
      <c r="K8" s="43" t="s">
        <v>43</v>
      </c>
      <c r="L8" s="44"/>
      <c r="M8" s="44">
        <v>750000</v>
      </c>
      <c r="N8" s="44"/>
      <c r="O8" s="47"/>
      <c r="P8" s="43"/>
      <c r="Q8" s="67" t="s">
        <v>104</v>
      </c>
      <c r="R8" s="44"/>
      <c r="S8" s="44"/>
      <c r="T8" s="44">
        <v>59818.18</v>
      </c>
      <c r="U8" s="291"/>
      <c r="V8" s="43"/>
      <c r="W8" s="43" t="s">
        <v>329</v>
      </c>
      <c r="X8" s="44">
        <v>28793.1</v>
      </c>
      <c r="Y8" s="44"/>
      <c r="Z8" s="44"/>
      <c r="AA8" s="291"/>
      <c r="AB8" s="291"/>
      <c r="AC8" s="291"/>
      <c r="AD8" s="291"/>
      <c r="AE8" s="291"/>
      <c r="AF8" s="291"/>
      <c r="AG8" s="291"/>
      <c r="AH8" s="291"/>
      <c r="AI8" s="74"/>
      <c r="AJ8" s="81"/>
      <c r="AK8" s="291"/>
      <c r="AL8" s="74">
        <v>57246</v>
      </c>
      <c r="AM8" s="81">
        <v>5666.69</v>
      </c>
      <c r="AN8" s="291"/>
      <c r="AO8" s="74"/>
      <c r="AP8" s="81"/>
      <c r="AQ8" s="291"/>
      <c r="AR8" s="74"/>
      <c r="AS8" s="81"/>
      <c r="AT8" s="291"/>
      <c r="AU8" s="74"/>
      <c r="AV8" s="81"/>
      <c r="AW8" s="291"/>
      <c r="AX8" s="74"/>
      <c r="AY8" s="81"/>
      <c r="AZ8" s="291"/>
      <c r="BA8" s="74"/>
      <c r="BB8" s="81"/>
      <c r="BC8" s="291"/>
      <c r="BD8" s="74"/>
      <c r="BE8" s="81"/>
      <c r="BF8" s="291"/>
      <c r="BG8" s="74"/>
      <c r="BH8" s="81"/>
      <c r="BI8" s="291"/>
      <c r="BJ8" s="74"/>
      <c r="BK8" s="81"/>
      <c r="BL8" s="291"/>
      <c r="BM8" s="82" t="s">
        <v>188</v>
      </c>
      <c r="BN8" s="77"/>
      <c r="BO8" s="108"/>
      <c r="BP8" s="77">
        <f>BP7-BP6</f>
        <v>66467</v>
      </c>
      <c r="BQ8" s="79"/>
      <c r="BR8" s="291"/>
      <c r="BS8" s="291"/>
      <c r="BT8" s="82" t="s">
        <v>166</v>
      </c>
      <c r="BU8" s="77"/>
      <c r="BV8" s="77">
        <v>35000</v>
      </c>
      <c r="BW8" s="77"/>
      <c r="BX8" s="101"/>
      <c r="BY8" s="83" t="s">
        <v>180</v>
      </c>
      <c r="BZ8" s="77">
        <v>38802</v>
      </c>
      <c r="CA8" s="79"/>
      <c r="CB8" s="77"/>
      <c r="CC8" s="79"/>
    </row>
    <row r="9" spans="1:81" ht="17.25" x14ac:dyDescent="0.3">
      <c r="A9" s="47" t="s">
        <v>229</v>
      </c>
      <c r="B9" s="100">
        <v>108900</v>
      </c>
      <c r="C9" s="227">
        <v>40433</v>
      </c>
      <c r="D9" s="47"/>
      <c r="E9" s="47"/>
      <c r="F9" s="47"/>
      <c r="G9" s="47"/>
      <c r="H9" s="47"/>
      <c r="I9" s="47"/>
      <c r="J9" s="43"/>
      <c r="K9" s="43" t="s">
        <v>167</v>
      </c>
      <c r="L9" s="44"/>
      <c r="M9" s="44">
        <v>25000</v>
      </c>
      <c r="N9" s="44"/>
      <c r="O9" s="47"/>
      <c r="P9" s="43"/>
      <c r="Q9" s="43" t="s">
        <v>330</v>
      </c>
      <c r="R9" s="44"/>
      <c r="S9" s="44"/>
      <c r="T9" s="44"/>
      <c r="U9" s="291"/>
      <c r="V9" s="43"/>
      <c r="W9" s="43" t="s">
        <v>202</v>
      </c>
      <c r="X9" s="44"/>
      <c r="Y9" s="44">
        <v>4606.8999999999996</v>
      </c>
      <c r="Z9" s="44"/>
      <c r="AA9" s="291"/>
      <c r="AB9" s="291"/>
      <c r="AC9" s="291"/>
      <c r="AD9" s="291"/>
      <c r="AE9" s="291"/>
      <c r="AF9" s="291"/>
      <c r="AG9" s="291"/>
      <c r="AH9" s="291"/>
      <c r="AI9" s="74"/>
      <c r="AJ9" s="81"/>
      <c r="AK9" s="291"/>
      <c r="AL9" s="74">
        <v>56535.839999999997</v>
      </c>
      <c r="AM9" s="81"/>
      <c r="AN9" s="291"/>
      <c r="AO9" s="74"/>
      <c r="AP9" s="81"/>
      <c r="AQ9" s="291"/>
      <c r="AR9" s="74"/>
      <c r="AS9" s="81"/>
      <c r="AT9" s="291"/>
      <c r="AU9" s="74"/>
      <c r="AV9" s="81"/>
      <c r="AW9" s="291"/>
      <c r="AX9" s="74"/>
      <c r="AY9" s="81"/>
      <c r="AZ9" s="291"/>
      <c r="BA9" s="74"/>
      <c r="BB9" s="81"/>
      <c r="BC9" s="291"/>
      <c r="BD9" s="74"/>
      <c r="BE9" s="81"/>
      <c r="BF9" s="291"/>
      <c r="BG9" s="74"/>
      <c r="BH9" s="81"/>
      <c r="BI9" s="291"/>
      <c r="BJ9" s="74"/>
      <c r="BK9" s="81"/>
      <c r="BL9" s="291"/>
      <c r="BM9" s="82" t="s">
        <v>196</v>
      </c>
      <c r="BN9" s="77"/>
      <c r="BO9" s="108"/>
      <c r="BP9" s="88">
        <f>BO10-BO11</f>
        <v>270.0600000000004</v>
      </c>
      <c r="BQ9" s="79"/>
      <c r="BR9" s="291"/>
      <c r="BS9" s="291"/>
      <c r="BT9" s="82" t="s">
        <v>43</v>
      </c>
      <c r="BU9" s="77"/>
      <c r="BV9" s="77">
        <v>969193.25</v>
      </c>
      <c r="BW9" s="77"/>
      <c r="BX9" s="101"/>
      <c r="BY9" s="89" t="s">
        <v>211</v>
      </c>
      <c r="BZ9" s="81">
        <v>33400</v>
      </c>
      <c r="CA9" s="77"/>
      <c r="CB9" s="79"/>
      <c r="CC9" s="79"/>
    </row>
    <row r="10" spans="1:81" ht="17.25" x14ac:dyDescent="0.3">
      <c r="A10" s="47" t="s">
        <v>104</v>
      </c>
      <c r="B10" s="100">
        <v>1300000</v>
      </c>
      <c r="C10" s="47"/>
      <c r="D10" s="47"/>
      <c r="E10" s="47"/>
      <c r="F10" s="47"/>
      <c r="G10" s="47"/>
      <c r="H10" s="47"/>
      <c r="I10" s="47"/>
      <c r="J10" s="43"/>
      <c r="K10" s="43" t="s">
        <v>324</v>
      </c>
      <c r="L10" s="44"/>
      <c r="M10" s="44">
        <v>79800</v>
      </c>
      <c r="N10" s="44"/>
      <c r="O10" s="47"/>
      <c r="P10" s="43"/>
      <c r="Q10" s="67" t="s">
        <v>30</v>
      </c>
      <c r="R10" s="44"/>
      <c r="S10" s="44"/>
      <c r="T10" s="44"/>
      <c r="U10" s="291"/>
      <c r="V10" s="43"/>
      <c r="W10" s="67" t="s">
        <v>211</v>
      </c>
      <c r="X10" s="44"/>
      <c r="Y10" s="44"/>
      <c r="Z10" s="44">
        <f>SUM(Y7:Y9)</f>
        <v>33400</v>
      </c>
      <c r="AA10" s="291"/>
      <c r="AB10" s="291"/>
      <c r="AC10" s="291"/>
      <c r="AD10" s="291"/>
      <c r="AE10" s="291"/>
      <c r="AF10" s="291"/>
      <c r="AG10" s="291"/>
      <c r="AH10" s="291"/>
      <c r="AI10" s="74"/>
      <c r="AJ10" s="81"/>
      <c r="AK10" s="291"/>
      <c r="AL10" s="74"/>
      <c r="AM10" s="81"/>
      <c r="AN10" s="291"/>
      <c r="AO10" s="74"/>
      <c r="AP10" s="81"/>
      <c r="AQ10" s="291"/>
      <c r="AR10" s="74"/>
      <c r="AS10" s="81"/>
      <c r="AT10" s="291"/>
      <c r="AU10" s="74"/>
      <c r="AV10" s="81"/>
      <c r="AW10" s="291"/>
      <c r="AX10" s="74"/>
      <c r="AY10" s="81"/>
      <c r="AZ10" s="291"/>
      <c r="BA10" s="74"/>
      <c r="BB10" s="81"/>
      <c r="BC10" s="291"/>
      <c r="BD10" s="74"/>
      <c r="BE10" s="81"/>
      <c r="BF10" s="291"/>
      <c r="BG10" s="74"/>
      <c r="BH10" s="81"/>
      <c r="BI10" s="291"/>
      <c r="BJ10" s="74"/>
      <c r="BK10" s="81"/>
      <c r="BL10" s="291"/>
      <c r="BM10" s="82" t="s">
        <v>78</v>
      </c>
      <c r="BN10" s="77"/>
      <c r="BO10" s="108">
        <v>4500</v>
      </c>
      <c r="BP10" s="77"/>
      <c r="BQ10" s="79"/>
      <c r="BR10" s="291"/>
      <c r="BS10" s="291"/>
      <c r="BT10" s="86" t="s">
        <v>31</v>
      </c>
      <c r="BU10" s="86"/>
      <c r="BV10" s="90">
        <v>1307081.82</v>
      </c>
      <c r="BW10" s="103"/>
      <c r="BX10" s="101"/>
      <c r="BY10" s="89" t="s">
        <v>169</v>
      </c>
      <c r="BZ10" s="77">
        <v>16536</v>
      </c>
      <c r="CA10" s="79"/>
      <c r="CB10" s="77"/>
      <c r="CC10" s="79"/>
    </row>
    <row r="11" spans="1:81" ht="17.25" x14ac:dyDescent="0.3">
      <c r="A11" s="300" t="s">
        <v>32</v>
      </c>
      <c r="B11" s="47"/>
      <c r="C11" s="100">
        <v>2298700</v>
      </c>
      <c r="D11" s="47"/>
      <c r="E11" s="47"/>
      <c r="F11" s="47"/>
      <c r="G11" s="47"/>
      <c r="H11" s="47"/>
      <c r="I11" s="47"/>
      <c r="J11" s="43"/>
      <c r="K11" s="43" t="s">
        <v>185</v>
      </c>
      <c r="L11" s="44"/>
      <c r="M11" s="44">
        <v>108900</v>
      </c>
      <c r="N11" s="44"/>
      <c r="O11" s="47"/>
      <c r="P11" s="43"/>
      <c r="Q11" s="43" t="s">
        <v>174</v>
      </c>
      <c r="R11" s="44"/>
      <c r="S11" s="44">
        <f>SUM(R12:R14)</f>
        <v>74700</v>
      </c>
      <c r="T11" s="44"/>
      <c r="U11" s="291"/>
      <c r="V11" s="43"/>
      <c r="W11" s="43" t="s">
        <v>331</v>
      </c>
      <c r="X11" s="44"/>
      <c r="Y11" s="44"/>
      <c r="Z11" s="44"/>
      <c r="AA11" s="291"/>
      <c r="AB11" s="291"/>
      <c r="AC11" s="291"/>
      <c r="AD11" s="291"/>
      <c r="AE11" s="291"/>
      <c r="AF11" s="291"/>
      <c r="AG11" s="291"/>
      <c r="AH11" s="291"/>
      <c r="AI11" s="74"/>
      <c r="AJ11" s="81"/>
      <c r="AK11" s="291"/>
      <c r="AL11" s="74"/>
      <c r="AM11" s="81"/>
      <c r="AN11" s="291"/>
      <c r="AO11" s="74"/>
      <c r="AP11" s="81"/>
      <c r="AQ11" s="291"/>
      <c r="AR11" s="74"/>
      <c r="AS11" s="81"/>
      <c r="AT11" s="291"/>
      <c r="AU11" s="74"/>
      <c r="AV11" s="81"/>
      <c r="AW11" s="291"/>
      <c r="AX11" s="74"/>
      <c r="AY11" s="81"/>
      <c r="AZ11" s="291"/>
      <c r="BA11" s="74"/>
      <c r="BB11" s="81"/>
      <c r="BC11" s="291"/>
      <c r="BD11" s="74"/>
      <c r="BE11" s="81"/>
      <c r="BF11" s="291"/>
      <c r="BG11" s="74"/>
      <c r="BH11" s="81"/>
      <c r="BI11" s="291"/>
      <c r="BJ11" s="74"/>
      <c r="BK11" s="81"/>
      <c r="BL11" s="291"/>
      <c r="BM11" s="82" t="s">
        <v>42</v>
      </c>
      <c r="BN11" s="77"/>
      <c r="BO11" s="131">
        <v>4229.9399999999996</v>
      </c>
      <c r="BP11" s="77"/>
      <c r="BQ11" s="79"/>
      <c r="BR11" s="291"/>
      <c r="BS11" s="291"/>
      <c r="BT11" s="101" t="s">
        <v>167</v>
      </c>
      <c r="BU11" s="79"/>
      <c r="BV11" s="81">
        <v>25000</v>
      </c>
      <c r="BW11" s="77"/>
      <c r="BX11" s="89"/>
      <c r="BY11" s="89" t="s">
        <v>57</v>
      </c>
      <c r="BZ11" s="77">
        <v>7896</v>
      </c>
      <c r="CA11" s="79"/>
      <c r="CB11" s="77"/>
      <c r="CC11" s="79"/>
    </row>
    <row r="12" spans="1:81" ht="18" thickBot="1" x14ac:dyDescent="0.35">
      <c r="A12" s="47"/>
      <c r="B12" s="100">
        <f>SUM(B5:B11)</f>
        <v>2298700</v>
      </c>
      <c r="C12" s="100">
        <f>SUM(C11)</f>
        <v>2298700</v>
      </c>
      <c r="D12" s="47"/>
      <c r="E12" s="47"/>
      <c r="F12" s="47"/>
      <c r="G12" s="47"/>
      <c r="H12" s="47"/>
      <c r="I12" s="47"/>
      <c r="J12" s="43"/>
      <c r="K12" s="43" t="s">
        <v>104</v>
      </c>
      <c r="L12" s="44"/>
      <c r="M12" s="44">
        <v>1300000</v>
      </c>
      <c r="N12" s="44"/>
      <c r="O12" s="47"/>
      <c r="P12" s="43"/>
      <c r="Q12" s="43" t="s">
        <v>332</v>
      </c>
      <c r="R12" s="44">
        <v>38000</v>
      </c>
      <c r="S12" s="44"/>
      <c r="T12" s="44"/>
      <c r="U12" s="291"/>
      <c r="V12" s="43"/>
      <c r="W12" s="67" t="s">
        <v>130</v>
      </c>
      <c r="X12" s="44"/>
      <c r="Y12" s="44"/>
      <c r="Z12" s="44"/>
      <c r="AA12" s="291"/>
      <c r="AB12" s="291"/>
      <c r="AC12" s="291"/>
      <c r="AD12" s="291"/>
      <c r="AE12" s="291"/>
      <c r="AF12" s="291"/>
      <c r="AG12" s="291"/>
      <c r="AH12" s="291"/>
      <c r="AI12" s="71">
        <f>SUM(AI5:AI11)</f>
        <v>35000</v>
      </c>
      <c r="AJ12" s="93"/>
      <c r="AK12" s="291"/>
      <c r="AL12" s="71">
        <f>SUM(AL5:AL11)</f>
        <v>1126421.8400000001</v>
      </c>
      <c r="AM12" s="93">
        <f>SUM(AM5:AM11)</f>
        <v>157228.59</v>
      </c>
      <c r="AN12" s="291"/>
      <c r="AO12" s="71">
        <f>SUM(AO5:AO11)</f>
        <v>25000</v>
      </c>
      <c r="AP12" s="93"/>
      <c r="AQ12" s="291"/>
      <c r="AR12" s="71">
        <f>SUM(AR5:AR11)</f>
        <v>79800</v>
      </c>
      <c r="AS12" s="93"/>
      <c r="AT12" s="291"/>
      <c r="AU12" s="71">
        <f>SUM(AU5:AU11)</f>
        <v>1500</v>
      </c>
      <c r="AV12" s="93">
        <f>SUM(AV5:AV11)</f>
        <v>15937.5</v>
      </c>
      <c r="AW12" s="291"/>
      <c r="AX12" s="71"/>
      <c r="AY12" s="93">
        <f>SUM(AY5:AY11)</f>
        <v>20812.560000000001</v>
      </c>
      <c r="AZ12" s="291"/>
      <c r="BA12" s="71"/>
      <c r="BB12" s="93">
        <f>SUM(BB5:BB11)</f>
        <v>7896</v>
      </c>
      <c r="BC12" s="291"/>
      <c r="BD12" s="71">
        <v>4229.9399999999996</v>
      </c>
      <c r="BE12" s="93">
        <f>SUM(BE5:BE11)</f>
        <v>4229.9400000000005</v>
      </c>
      <c r="BF12" s="291"/>
      <c r="BG12" s="71"/>
      <c r="BH12" s="93">
        <f>SUM(BH5:BH11)</f>
        <v>50000</v>
      </c>
      <c r="BI12" s="291"/>
      <c r="BJ12" s="71">
        <f>SUM(BJ5:BJ11)</f>
        <v>169667</v>
      </c>
      <c r="BK12" s="93">
        <f>SUM(BK5:BK11)</f>
        <v>102929.94</v>
      </c>
      <c r="BL12" s="291"/>
      <c r="BM12" s="76" t="s">
        <v>333</v>
      </c>
      <c r="BN12" s="77"/>
      <c r="BO12" s="108"/>
      <c r="BP12" s="77"/>
      <c r="BQ12" s="244">
        <f>BP8+BP9</f>
        <v>66737.06</v>
      </c>
      <c r="BR12" s="291"/>
      <c r="BS12" s="291"/>
      <c r="BT12" s="82" t="s">
        <v>198</v>
      </c>
      <c r="BU12" s="77"/>
      <c r="BV12" s="77">
        <v>15931.31</v>
      </c>
      <c r="BW12" s="77"/>
      <c r="BX12" s="101"/>
      <c r="BY12" s="83" t="s">
        <v>210</v>
      </c>
      <c r="BZ12" s="77">
        <v>14437.5</v>
      </c>
      <c r="CA12" s="79"/>
      <c r="CB12" s="77"/>
      <c r="CC12" s="79"/>
    </row>
    <row r="13" spans="1:81" ht="17.25" customHeight="1" thickTop="1" thickBot="1" x14ac:dyDescent="0.35">
      <c r="A13" s="47"/>
      <c r="B13" s="47"/>
      <c r="C13" s="47"/>
      <c r="D13" s="47"/>
      <c r="E13" s="47"/>
      <c r="F13" s="47"/>
      <c r="G13" s="47"/>
      <c r="H13" s="47"/>
      <c r="I13" s="47"/>
      <c r="J13" s="43"/>
      <c r="K13" s="67" t="s">
        <v>32</v>
      </c>
      <c r="L13" s="44"/>
      <c r="M13" s="44"/>
      <c r="N13" s="44">
        <f>SUM(M7:M12)</f>
        <v>2298700</v>
      </c>
      <c r="O13" s="47"/>
      <c r="P13" s="43"/>
      <c r="Q13" s="43" t="s">
        <v>181</v>
      </c>
      <c r="R13" s="44">
        <v>14500</v>
      </c>
      <c r="S13" s="44"/>
      <c r="T13" s="44"/>
      <c r="U13" s="291"/>
      <c r="V13" s="43"/>
      <c r="W13" s="43" t="s">
        <v>174</v>
      </c>
      <c r="X13" s="44"/>
      <c r="Y13" s="44">
        <v>665</v>
      </c>
      <c r="Z13" s="44"/>
      <c r="AA13" s="291"/>
      <c r="AB13" s="291"/>
      <c r="AC13" s="291"/>
      <c r="AD13" s="291"/>
      <c r="AE13" s="291"/>
      <c r="AF13" s="291"/>
      <c r="AG13" s="291"/>
      <c r="AH13" s="291"/>
      <c r="AI13" s="94">
        <f>SUM(AI12)</f>
        <v>35000</v>
      </c>
      <c r="AJ13" s="108"/>
      <c r="AK13" s="291"/>
      <c r="AL13" s="94">
        <f>AL12-AM12</f>
        <v>969193.25000000012</v>
      </c>
      <c r="AM13" s="108"/>
      <c r="AN13" s="291"/>
      <c r="AO13" s="94">
        <f>SUM(AO12)</f>
        <v>25000</v>
      </c>
      <c r="AP13" s="108"/>
      <c r="AQ13" s="291"/>
      <c r="AR13" s="94">
        <f>SUM(AR12)</f>
        <v>79800</v>
      </c>
      <c r="AS13" s="108"/>
      <c r="AT13" s="291"/>
      <c r="AU13" s="205"/>
      <c r="AV13" s="95">
        <f>AV12-AU12</f>
        <v>14437.5</v>
      </c>
      <c r="AW13" s="291"/>
      <c r="AX13" s="205"/>
      <c r="AY13" s="95">
        <f>SUM(AY12)</f>
        <v>20812.560000000001</v>
      </c>
      <c r="AZ13" s="200"/>
      <c r="BA13" s="205"/>
      <c r="BB13" s="95">
        <f>SUM(BB12)</f>
        <v>7896</v>
      </c>
      <c r="BC13" s="200"/>
      <c r="BD13" s="340" t="s">
        <v>68</v>
      </c>
      <c r="BE13" s="340"/>
      <c r="BF13" s="291"/>
      <c r="BG13" s="234"/>
      <c r="BH13" s="235">
        <f>SUM(BH12)</f>
        <v>50000</v>
      </c>
      <c r="BI13" s="291"/>
      <c r="BJ13" s="239">
        <f>BJ12-BK12</f>
        <v>66737.06</v>
      </c>
      <c r="BK13" s="233"/>
      <c r="BL13" s="291"/>
      <c r="BM13" s="76"/>
      <c r="BN13" s="77"/>
      <c r="BO13" s="108"/>
      <c r="BP13" s="81"/>
      <c r="BQ13" s="191"/>
      <c r="BR13" s="291"/>
      <c r="BS13" s="291"/>
      <c r="BT13" s="86" t="s">
        <v>202</v>
      </c>
      <c r="BU13" s="87"/>
      <c r="BV13" s="87">
        <v>9958.93</v>
      </c>
      <c r="BW13" s="87"/>
      <c r="BX13" s="87"/>
      <c r="BY13" s="89" t="s">
        <v>334</v>
      </c>
      <c r="BZ13" s="221">
        <v>45833.58</v>
      </c>
      <c r="CA13" s="90"/>
      <c r="CB13" s="91"/>
      <c r="CC13" s="91"/>
    </row>
    <row r="14" spans="1:81" ht="18" customHeight="1" thickTop="1" x14ac:dyDescent="0.3">
      <c r="A14" s="304" t="s">
        <v>335</v>
      </c>
      <c r="B14" s="304"/>
      <c r="C14" s="304"/>
      <c r="D14" s="304"/>
      <c r="E14" s="304"/>
      <c r="F14" s="304"/>
      <c r="G14" s="304"/>
      <c r="H14" s="47"/>
      <c r="I14" s="47"/>
      <c r="J14" s="43"/>
      <c r="K14" s="43" t="s">
        <v>336</v>
      </c>
      <c r="L14" s="44"/>
      <c r="M14" s="44"/>
      <c r="N14" s="44"/>
      <c r="O14" s="47"/>
      <c r="P14" s="43"/>
      <c r="Q14" s="43" t="s">
        <v>337</v>
      </c>
      <c r="R14" s="44">
        <v>22200</v>
      </c>
      <c r="S14" s="44"/>
      <c r="T14" s="44"/>
      <c r="U14" s="291"/>
      <c r="V14" s="43"/>
      <c r="W14" s="43" t="s">
        <v>338</v>
      </c>
      <c r="X14" s="44">
        <v>665</v>
      </c>
      <c r="Y14" s="44"/>
      <c r="Z14" s="44"/>
      <c r="AA14" s="291"/>
      <c r="AB14" s="291"/>
      <c r="AC14" s="291"/>
      <c r="AD14" s="291"/>
      <c r="AE14" s="291"/>
      <c r="AF14" s="291"/>
      <c r="AG14" s="291"/>
      <c r="AH14" s="291"/>
      <c r="AI14" s="291"/>
      <c r="AJ14" s="291"/>
      <c r="AK14" s="291"/>
      <c r="AL14" s="291"/>
      <c r="AM14" s="291"/>
      <c r="AN14" s="291"/>
      <c r="AO14" s="291"/>
      <c r="AP14" s="291"/>
      <c r="AQ14" s="291"/>
      <c r="AR14" s="291"/>
      <c r="AS14" s="291"/>
      <c r="AT14" s="291"/>
      <c r="AU14" s="291"/>
      <c r="AV14" s="291"/>
      <c r="AW14" s="291"/>
      <c r="AX14" s="291"/>
      <c r="AY14" s="291"/>
      <c r="AZ14" s="291"/>
      <c r="BA14" s="291"/>
      <c r="BB14" s="291"/>
      <c r="BC14" s="291"/>
      <c r="BD14" s="291"/>
      <c r="BE14" s="291"/>
      <c r="BF14" s="291"/>
      <c r="BG14" s="291"/>
      <c r="BH14" s="291"/>
      <c r="BI14" s="291"/>
      <c r="BJ14" s="291"/>
      <c r="BK14" s="291"/>
      <c r="BL14" s="291"/>
      <c r="BM14" s="86"/>
      <c r="BN14" s="87"/>
      <c r="BO14" s="107"/>
      <c r="BP14" s="87"/>
      <c r="BQ14" s="103"/>
      <c r="BR14" s="291"/>
      <c r="BS14" s="291"/>
      <c r="BT14" s="86" t="s">
        <v>48</v>
      </c>
      <c r="BU14" s="87">
        <v>0</v>
      </c>
      <c r="BV14" s="87"/>
      <c r="BW14" s="87"/>
      <c r="BX14" s="87"/>
      <c r="BY14" s="103" t="s">
        <v>204</v>
      </c>
      <c r="BZ14" s="88">
        <v>54000</v>
      </c>
      <c r="CA14" s="110"/>
      <c r="CB14" s="90"/>
      <c r="CC14" s="91"/>
    </row>
    <row r="15" spans="1:81" ht="17.25" customHeight="1" thickBot="1" x14ac:dyDescent="0.35">
      <c r="A15" s="304"/>
      <c r="B15" s="304"/>
      <c r="C15" s="304"/>
      <c r="D15" s="304"/>
      <c r="E15" s="304"/>
      <c r="F15" s="304"/>
      <c r="G15" s="304"/>
      <c r="H15" s="47"/>
      <c r="I15" s="47"/>
      <c r="J15" s="43"/>
      <c r="K15" s="67" t="s">
        <v>60</v>
      </c>
      <c r="L15" s="44"/>
      <c r="M15" s="44"/>
      <c r="N15" s="44"/>
      <c r="O15" s="47"/>
      <c r="P15" s="43"/>
      <c r="Q15" s="67" t="s">
        <v>201</v>
      </c>
      <c r="R15" s="44"/>
      <c r="S15" s="44"/>
      <c r="T15" s="44">
        <f>SUM(R16:R17)</f>
        <v>36700</v>
      </c>
      <c r="U15" s="291"/>
      <c r="V15" s="43"/>
      <c r="W15" s="67" t="s">
        <v>339</v>
      </c>
      <c r="X15" s="44"/>
      <c r="Y15" s="44"/>
      <c r="Z15" s="44">
        <v>665</v>
      </c>
      <c r="AA15" s="291"/>
      <c r="AB15" s="291"/>
      <c r="AC15" s="291"/>
      <c r="AD15" s="291"/>
      <c r="AE15" s="291"/>
      <c r="AF15" s="291"/>
      <c r="AG15" s="291"/>
      <c r="AH15" s="291"/>
      <c r="AI15" s="341" t="s">
        <v>185</v>
      </c>
      <c r="AJ15" s="341"/>
      <c r="AK15" s="291"/>
      <c r="AL15" s="341" t="s">
        <v>104</v>
      </c>
      <c r="AM15" s="341"/>
      <c r="AN15" s="291"/>
      <c r="AO15" s="341" t="s">
        <v>32</v>
      </c>
      <c r="AP15" s="341"/>
      <c r="AQ15" s="291"/>
      <c r="AR15" s="307" t="s">
        <v>202</v>
      </c>
      <c r="AS15" s="307"/>
      <c r="AT15" s="291"/>
      <c r="AU15" s="341" t="s">
        <v>230</v>
      </c>
      <c r="AV15" s="341"/>
      <c r="AW15" s="291"/>
      <c r="AX15" s="307" t="s">
        <v>174</v>
      </c>
      <c r="AY15" s="307"/>
      <c r="AZ15" s="291"/>
      <c r="BA15" s="307" t="s">
        <v>201</v>
      </c>
      <c r="BB15" s="307"/>
      <c r="BC15" s="291"/>
      <c r="BD15" s="307" t="s">
        <v>340</v>
      </c>
      <c r="BE15" s="307"/>
      <c r="BF15" s="291"/>
      <c r="BG15" s="291"/>
      <c r="BH15" s="291"/>
      <c r="BI15" s="291"/>
      <c r="BJ15" s="291"/>
      <c r="BK15" s="291"/>
      <c r="BL15" s="291"/>
      <c r="BM15" s="86"/>
      <c r="BN15" s="87"/>
      <c r="BO15" s="107"/>
      <c r="BP15" s="87"/>
      <c r="BQ15" s="103"/>
      <c r="BR15" s="291"/>
      <c r="BS15" s="291"/>
      <c r="BT15" s="86" t="s">
        <v>341</v>
      </c>
      <c r="BU15" s="98">
        <v>1190.72</v>
      </c>
      <c r="BV15" s="247">
        <f>BU14-BU15</f>
        <v>-1190.72</v>
      </c>
      <c r="BW15" s="86"/>
      <c r="BX15" s="246"/>
      <c r="BY15" s="102" t="s">
        <v>342</v>
      </c>
      <c r="BZ15" s="90"/>
      <c r="CA15" s="91">
        <f>SUM(BZ8:BZ14)</f>
        <v>210905.08000000002</v>
      </c>
      <c r="CB15" s="221"/>
      <c r="CC15" s="246"/>
    </row>
    <row r="16" spans="1:81" ht="15.75" customHeight="1" thickTop="1" x14ac:dyDescent="0.3">
      <c r="A16" s="304" t="s">
        <v>343</v>
      </c>
      <c r="B16" s="304"/>
      <c r="C16" s="304"/>
      <c r="D16" s="304"/>
      <c r="E16" s="304"/>
      <c r="F16" s="304"/>
      <c r="G16" s="304"/>
      <c r="H16" s="47"/>
      <c r="I16" s="47"/>
      <c r="J16" s="43"/>
      <c r="K16" s="43" t="s">
        <v>104</v>
      </c>
      <c r="L16" s="44"/>
      <c r="M16" s="44">
        <v>66900</v>
      </c>
      <c r="N16" s="44"/>
      <c r="O16" s="47"/>
      <c r="P16" s="43"/>
      <c r="Q16" s="67" t="s">
        <v>181</v>
      </c>
      <c r="R16" s="44">
        <v>14500</v>
      </c>
      <c r="S16" s="44"/>
      <c r="T16" s="44"/>
      <c r="U16" s="291"/>
      <c r="V16" s="43"/>
      <c r="W16" s="43" t="s">
        <v>344</v>
      </c>
      <c r="X16" s="44"/>
      <c r="Y16" s="44"/>
      <c r="Z16" s="44"/>
      <c r="AA16" s="291"/>
      <c r="AB16" s="291"/>
      <c r="AC16" s="291"/>
      <c r="AD16" s="291"/>
      <c r="AE16" s="291"/>
      <c r="AF16" s="291"/>
      <c r="AG16" s="291"/>
      <c r="AH16" s="291"/>
      <c r="AI16" s="74">
        <v>108900</v>
      </c>
      <c r="AJ16" s="75"/>
      <c r="AK16" s="291"/>
      <c r="AL16" s="74">
        <v>1300000</v>
      </c>
      <c r="AM16" s="75">
        <v>59818.18</v>
      </c>
      <c r="AN16" s="291"/>
      <c r="AO16" s="74"/>
      <c r="AP16" s="75">
        <v>2298700</v>
      </c>
      <c r="AQ16" s="291"/>
      <c r="AR16" s="74">
        <v>10704</v>
      </c>
      <c r="AS16" s="75">
        <v>5352</v>
      </c>
      <c r="AT16" s="291"/>
      <c r="AU16" s="74">
        <v>59818.18</v>
      </c>
      <c r="AV16" s="75"/>
      <c r="AW16" s="291"/>
      <c r="AX16" s="74">
        <v>74700</v>
      </c>
      <c r="AY16" s="75"/>
      <c r="AZ16" s="291"/>
      <c r="BA16" s="74"/>
      <c r="BB16" s="75">
        <v>36700</v>
      </c>
      <c r="BC16" s="291"/>
      <c r="BD16" s="74">
        <v>66120.69</v>
      </c>
      <c r="BE16" s="75"/>
      <c r="BF16" s="291"/>
      <c r="BG16" s="291"/>
      <c r="BH16" s="291"/>
      <c r="BI16" s="291"/>
      <c r="BJ16" s="291"/>
      <c r="BK16" s="291"/>
      <c r="BL16" s="291"/>
      <c r="BM16" s="86"/>
      <c r="BN16" s="87"/>
      <c r="BO16" s="107"/>
      <c r="BP16" s="87"/>
      <c r="BQ16" s="103"/>
      <c r="BR16" s="291"/>
      <c r="BS16" s="291"/>
      <c r="BT16" s="96" t="s">
        <v>223</v>
      </c>
      <c r="BU16" s="87"/>
      <c r="BV16" s="87"/>
      <c r="BW16" s="90">
        <f>SUM(BV7:BV15)</f>
        <v>2360974.5900000003</v>
      </c>
      <c r="BX16" s="87"/>
      <c r="BY16" s="102" t="s">
        <v>345</v>
      </c>
      <c r="BZ16" s="87"/>
      <c r="CA16" s="103"/>
      <c r="CB16" s="87"/>
      <c r="CC16" s="103"/>
    </row>
    <row r="17" spans="1:81" ht="17.25" customHeight="1" x14ac:dyDescent="0.3">
      <c r="A17" s="304"/>
      <c r="B17" s="304"/>
      <c r="C17" s="304"/>
      <c r="D17" s="304"/>
      <c r="E17" s="304"/>
      <c r="F17" s="304"/>
      <c r="G17" s="304"/>
      <c r="H17" s="47"/>
      <c r="I17" s="47"/>
      <c r="J17" s="43"/>
      <c r="K17" s="43" t="s">
        <v>202</v>
      </c>
      <c r="L17" s="44"/>
      <c r="M17" s="44">
        <v>10704</v>
      </c>
      <c r="N17" s="44"/>
      <c r="O17" s="47"/>
      <c r="P17" s="43"/>
      <c r="Q17" s="67" t="s">
        <v>337</v>
      </c>
      <c r="R17" s="44">
        <v>22200</v>
      </c>
      <c r="S17" s="44"/>
      <c r="T17" s="44"/>
      <c r="U17" s="291"/>
      <c r="V17" s="43"/>
      <c r="W17" s="67" t="s">
        <v>261</v>
      </c>
      <c r="X17" s="44"/>
      <c r="Y17" s="44"/>
      <c r="Z17" s="44"/>
      <c r="AA17" s="291"/>
      <c r="AB17" s="291"/>
      <c r="AC17" s="291"/>
      <c r="AD17" s="291"/>
      <c r="AE17" s="291"/>
      <c r="AF17" s="291"/>
      <c r="AG17" s="291"/>
      <c r="AH17" s="291"/>
      <c r="AI17" s="74"/>
      <c r="AJ17" s="81"/>
      <c r="AK17" s="291"/>
      <c r="AL17" s="74">
        <v>66900</v>
      </c>
      <c r="AM17" s="81"/>
      <c r="AN17" s="291"/>
      <c r="AO17" s="74"/>
      <c r="AP17" s="81"/>
      <c r="AQ17" s="291"/>
      <c r="AR17" s="74">
        <v>4606.8999999999996</v>
      </c>
      <c r="AS17" s="81"/>
      <c r="AT17" s="291"/>
      <c r="AU17" s="74"/>
      <c r="AV17" s="81"/>
      <c r="AW17" s="291"/>
      <c r="AX17" s="74">
        <v>28793.1</v>
      </c>
      <c r="AY17" s="81"/>
      <c r="AZ17" s="291"/>
      <c r="BA17" s="74"/>
      <c r="BB17" s="81"/>
      <c r="BC17" s="291"/>
      <c r="BD17" s="74"/>
      <c r="BE17" s="81"/>
      <c r="BF17" s="291"/>
      <c r="BG17" s="291"/>
      <c r="BH17" s="291"/>
      <c r="BI17" s="291"/>
      <c r="BJ17" s="291"/>
      <c r="BK17" s="291"/>
      <c r="BL17" s="291"/>
      <c r="BM17" s="86"/>
      <c r="BN17" s="87"/>
      <c r="BO17" s="107"/>
      <c r="BP17" s="87"/>
      <c r="BQ17" s="103"/>
      <c r="BR17" s="291"/>
      <c r="BS17" s="291"/>
      <c r="BT17" s="96" t="s">
        <v>235</v>
      </c>
      <c r="BU17" s="87"/>
      <c r="BV17" s="87"/>
      <c r="BW17" s="87"/>
      <c r="BX17" s="87"/>
      <c r="BY17" s="103" t="s">
        <v>346</v>
      </c>
      <c r="BZ17" s="90">
        <v>150000</v>
      </c>
      <c r="CA17" s="91"/>
      <c r="CB17" s="90"/>
      <c r="CC17" s="91"/>
    </row>
    <row r="18" spans="1:81" ht="18.75" customHeight="1" x14ac:dyDescent="0.3">
      <c r="A18" s="304" t="s">
        <v>347</v>
      </c>
      <c r="B18" s="304"/>
      <c r="C18" s="304"/>
      <c r="D18" s="304"/>
      <c r="E18" s="304"/>
      <c r="F18" s="304"/>
      <c r="G18" s="304"/>
      <c r="H18" s="47"/>
      <c r="I18" s="47"/>
      <c r="J18" s="43"/>
      <c r="K18" s="67" t="s">
        <v>180</v>
      </c>
      <c r="L18" s="44"/>
      <c r="M18" s="44"/>
      <c r="N18" s="44">
        <f>SUM(M16:M17)</f>
        <v>77604</v>
      </c>
      <c r="O18" s="47"/>
      <c r="P18" s="43"/>
      <c r="Q18" s="67" t="s">
        <v>43</v>
      </c>
      <c r="R18" s="44"/>
      <c r="S18" s="44"/>
      <c r="T18" s="44">
        <f>SUM(R12)</f>
        <v>38000</v>
      </c>
      <c r="U18" s="291"/>
      <c r="V18" s="43"/>
      <c r="W18" s="43" t="s">
        <v>348</v>
      </c>
      <c r="X18" s="44"/>
      <c r="Y18" s="44">
        <v>4166.66</v>
      </c>
      <c r="Z18" s="44"/>
      <c r="AA18" s="291"/>
      <c r="AB18" s="291"/>
      <c r="AC18" s="291"/>
      <c r="AD18" s="291"/>
      <c r="AE18" s="291"/>
      <c r="AF18" s="291"/>
      <c r="AG18" s="291"/>
      <c r="AH18" s="291"/>
      <c r="AI18" s="74"/>
      <c r="AJ18" s="81"/>
      <c r="AK18" s="291"/>
      <c r="AL18" s="74"/>
      <c r="AM18" s="81"/>
      <c r="AN18" s="291"/>
      <c r="AO18" s="74"/>
      <c r="AP18" s="81"/>
      <c r="AQ18" s="291"/>
      <c r="AR18" s="74"/>
      <c r="AS18" s="81"/>
      <c r="AT18" s="291"/>
      <c r="AU18" s="74"/>
      <c r="AV18" s="81"/>
      <c r="AW18" s="291"/>
      <c r="AX18" s="74">
        <v>665</v>
      </c>
      <c r="AY18" s="81"/>
      <c r="AZ18" s="291"/>
      <c r="BA18" s="74"/>
      <c r="BB18" s="81"/>
      <c r="BC18" s="291"/>
      <c r="BD18" s="74"/>
      <c r="BE18" s="81"/>
      <c r="BF18" s="291"/>
      <c r="BG18" s="291"/>
      <c r="BH18" s="291"/>
      <c r="BI18" s="291"/>
      <c r="BJ18" s="291"/>
      <c r="BK18" s="291"/>
      <c r="BL18" s="291"/>
      <c r="BM18" s="86"/>
      <c r="BN18" s="87"/>
      <c r="BO18" s="107"/>
      <c r="BP18" s="87"/>
      <c r="BQ18" s="103"/>
      <c r="BR18" s="291"/>
      <c r="BS18" s="291"/>
      <c r="BT18" s="96" t="s">
        <v>349</v>
      </c>
      <c r="BU18" s="87"/>
      <c r="BV18" s="87"/>
      <c r="BW18" s="87"/>
      <c r="BX18" s="87"/>
      <c r="BY18" s="103" t="s">
        <v>326</v>
      </c>
      <c r="BZ18" s="90">
        <v>20812.560000000001</v>
      </c>
      <c r="CA18" s="91"/>
      <c r="CB18" s="90"/>
      <c r="CC18" s="91"/>
    </row>
    <row r="19" spans="1:81" ht="17.25" customHeight="1" x14ac:dyDescent="0.3">
      <c r="A19" s="304"/>
      <c r="B19" s="304"/>
      <c r="C19" s="304"/>
      <c r="D19" s="304"/>
      <c r="E19" s="304"/>
      <c r="F19" s="304"/>
      <c r="G19" s="304"/>
      <c r="H19" s="47"/>
      <c r="I19" s="47"/>
      <c r="J19" s="43"/>
      <c r="K19" s="43" t="s">
        <v>350</v>
      </c>
      <c r="L19" s="44"/>
      <c r="M19" s="44"/>
      <c r="N19" s="44"/>
      <c r="O19" s="47"/>
      <c r="P19" s="43"/>
      <c r="Q19" s="43" t="s">
        <v>351</v>
      </c>
      <c r="R19" s="44"/>
      <c r="S19" s="44"/>
      <c r="T19" s="44"/>
      <c r="U19" s="291"/>
      <c r="V19" s="43"/>
      <c r="W19" s="43" t="s">
        <v>325</v>
      </c>
      <c r="X19" s="44"/>
      <c r="Y19" s="44">
        <v>1500</v>
      </c>
      <c r="Z19" s="44"/>
      <c r="AA19" s="291"/>
      <c r="AB19" s="291"/>
      <c r="AC19" s="291"/>
      <c r="AD19" s="291"/>
      <c r="AE19" s="291"/>
      <c r="AF19" s="291"/>
      <c r="AG19" s="291"/>
      <c r="AH19" s="291"/>
      <c r="AI19" s="74"/>
      <c r="AJ19" s="81"/>
      <c r="AK19" s="291"/>
      <c r="AL19" s="74"/>
      <c r="AM19" s="81"/>
      <c r="AN19" s="291"/>
      <c r="AO19" s="74"/>
      <c r="AP19" s="81"/>
      <c r="AQ19" s="291"/>
      <c r="AR19" s="74"/>
      <c r="AS19" s="81"/>
      <c r="AT19" s="291"/>
      <c r="AU19" s="74"/>
      <c r="AV19" s="81"/>
      <c r="AW19" s="291"/>
      <c r="AX19" s="74">
        <v>1190.72</v>
      </c>
      <c r="AY19" s="81"/>
      <c r="AZ19" s="291"/>
      <c r="BA19" s="74"/>
      <c r="BB19" s="81"/>
      <c r="BC19" s="291"/>
      <c r="BD19" s="74"/>
      <c r="BE19" s="81"/>
      <c r="BF19" s="291"/>
      <c r="BG19" s="291"/>
      <c r="BH19" s="291"/>
      <c r="BI19" s="291"/>
      <c r="BJ19" s="291"/>
      <c r="BK19" s="291"/>
      <c r="BL19" s="291"/>
      <c r="BM19" s="97"/>
      <c r="BN19" s="98"/>
      <c r="BO19" s="112"/>
      <c r="BP19" s="98"/>
      <c r="BQ19" s="104"/>
      <c r="BR19" s="291"/>
      <c r="BS19" s="291"/>
      <c r="BT19" s="86" t="s">
        <v>352</v>
      </c>
      <c r="BU19" s="90"/>
      <c r="BV19" s="90">
        <v>35250.160000000003</v>
      </c>
      <c r="BW19" s="90"/>
      <c r="BX19" s="90"/>
      <c r="BY19" s="103" t="s">
        <v>201</v>
      </c>
      <c r="BZ19" s="88">
        <v>36700</v>
      </c>
      <c r="CA19" s="91"/>
      <c r="CB19" s="90"/>
      <c r="CC19" s="91"/>
    </row>
    <row r="20" spans="1:81" ht="20.25" customHeight="1" x14ac:dyDescent="0.3">
      <c r="A20" s="304" t="s">
        <v>353</v>
      </c>
      <c r="B20" s="304"/>
      <c r="C20" s="304"/>
      <c r="D20" s="304"/>
      <c r="E20" s="304"/>
      <c r="F20" s="304"/>
      <c r="G20" s="304"/>
      <c r="H20" s="47"/>
      <c r="I20" s="47"/>
      <c r="J20" s="43"/>
      <c r="K20" s="67" t="s">
        <v>76</v>
      </c>
      <c r="L20" s="44"/>
      <c r="M20" s="44"/>
      <c r="N20" s="44"/>
      <c r="O20" s="47"/>
      <c r="P20" s="43"/>
      <c r="Q20" s="67" t="s">
        <v>103</v>
      </c>
      <c r="R20" s="44"/>
      <c r="S20" s="44"/>
      <c r="T20" s="44"/>
      <c r="U20" s="291"/>
      <c r="V20" s="43"/>
      <c r="W20" s="67" t="s">
        <v>43</v>
      </c>
      <c r="X20" s="44"/>
      <c r="Y20" s="44"/>
      <c r="Z20" s="44">
        <f>SUM(Y18:Y19)</f>
        <v>5666.66</v>
      </c>
      <c r="AA20" s="291"/>
      <c r="AB20" s="291"/>
      <c r="AC20" s="291"/>
      <c r="AD20" s="291"/>
      <c r="AE20" s="291"/>
      <c r="AF20" s="291"/>
      <c r="AG20" s="291"/>
      <c r="AH20" s="291"/>
      <c r="AI20" s="74"/>
      <c r="AJ20" s="81"/>
      <c r="AK20" s="291"/>
      <c r="AL20" s="74"/>
      <c r="AM20" s="81"/>
      <c r="AN20" s="291"/>
      <c r="AO20" s="74"/>
      <c r="AP20" s="81"/>
      <c r="AQ20" s="291"/>
      <c r="AR20" s="74"/>
      <c r="AS20" s="81"/>
      <c r="AT20" s="291"/>
      <c r="AU20" s="74"/>
      <c r="AV20" s="81"/>
      <c r="AW20" s="291"/>
      <c r="AX20" s="74"/>
      <c r="AY20" s="81"/>
      <c r="AZ20" s="291"/>
      <c r="BA20" s="74"/>
      <c r="BB20" s="81"/>
      <c r="BC20" s="291"/>
      <c r="BD20" s="74"/>
      <c r="BE20" s="81"/>
      <c r="BF20" s="291"/>
      <c r="BG20" s="291"/>
      <c r="BH20" s="291"/>
      <c r="BI20" s="291"/>
      <c r="BJ20" s="291"/>
      <c r="BK20" s="291"/>
      <c r="BL20" s="291"/>
      <c r="BM20" s="291"/>
      <c r="BN20" s="291"/>
      <c r="BO20" s="291"/>
      <c r="BP20" s="291"/>
      <c r="BQ20" s="291"/>
      <c r="BR20" s="291"/>
      <c r="BS20" s="291"/>
      <c r="BT20" s="96" t="s">
        <v>354</v>
      </c>
      <c r="BU20" s="90"/>
      <c r="BV20" s="90"/>
      <c r="BW20" s="90"/>
      <c r="BX20" s="90"/>
      <c r="BY20" s="102" t="s">
        <v>355</v>
      </c>
      <c r="BZ20" s="90"/>
      <c r="CA20" s="88">
        <f>SUM(BZ17:BZ19)</f>
        <v>207512.56</v>
      </c>
      <c r="CB20" s="90"/>
      <c r="CC20" s="91"/>
    </row>
    <row r="21" spans="1:81" ht="17.25" customHeight="1" x14ac:dyDescent="0.3">
      <c r="A21" s="304"/>
      <c r="B21" s="304"/>
      <c r="C21" s="304"/>
      <c r="D21" s="304"/>
      <c r="E21" s="304"/>
      <c r="F21" s="304"/>
      <c r="G21" s="304"/>
      <c r="H21" s="47"/>
      <c r="I21" s="47"/>
      <c r="J21" s="43"/>
      <c r="K21" s="43" t="s">
        <v>43</v>
      </c>
      <c r="L21" s="44"/>
      <c r="M21" s="44">
        <f>SUM(N22:N23)</f>
        <v>62640</v>
      </c>
      <c r="N21" s="44"/>
      <c r="O21" s="47"/>
      <c r="P21" s="43"/>
      <c r="Q21" s="43" t="s">
        <v>340</v>
      </c>
      <c r="R21" s="44"/>
      <c r="S21" s="44">
        <v>66120.69</v>
      </c>
      <c r="T21" s="44"/>
      <c r="U21" s="291"/>
      <c r="V21" s="43"/>
      <c r="W21" s="67" t="s">
        <v>356</v>
      </c>
      <c r="X21" s="44"/>
      <c r="Y21" s="44"/>
      <c r="Z21" s="44"/>
      <c r="AA21" s="291"/>
      <c r="AB21" s="291"/>
      <c r="AC21" s="291"/>
      <c r="AD21" s="291"/>
      <c r="AE21" s="291"/>
      <c r="AF21" s="291"/>
      <c r="AG21" s="291"/>
      <c r="AH21" s="291"/>
      <c r="AI21" s="74"/>
      <c r="AJ21" s="81"/>
      <c r="AK21" s="291"/>
      <c r="AL21" s="74"/>
      <c r="AM21" s="81"/>
      <c r="AN21" s="291"/>
      <c r="AO21" s="74"/>
      <c r="AP21" s="81"/>
      <c r="AQ21" s="291"/>
      <c r="AR21" s="74"/>
      <c r="AS21" s="81"/>
      <c r="AT21" s="291"/>
      <c r="AU21" s="74"/>
      <c r="AV21" s="81"/>
      <c r="AW21" s="291"/>
      <c r="AX21" s="74"/>
      <c r="AY21" s="81"/>
      <c r="AZ21" s="291"/>
      <c r="BA21" s="74"/>
      <c r="BB21" s="81"/>
      <c r="BC21" s="291"/>
      <c r="BD21" s="74"/>
      <c r="BE21" s="81"/>
      <c r="BF21" s="291"/>
      <c r="BG21" s="291"/>
      <c r="BH21" s="291"/>
      <c r="BI21" s="291"/>
      <c r="BJ21" s="291"/>
      <c r="BK21" s="291"/>
      <c r="BL21" s="291"/>
      <c r="BM21" s="291"/>
      <c r="BN21" s="291"/>
      <c r="BO21" s="291"/>
      <c r="BP21" s="291"/>
      <c r="BQ21" s="291"/>
      <c r="BR21" s="291"/>
      <c r="BS21" s="291"/>
      <c r="BT21" s="86" t="s">
        <v>185</v>
      </c>
      <c r="BU21" s="90"/>
      <c r="BV21" s="90">
        <v>108900</v>
      </c>
      <c r="BW21" s="90"/>
      <c r="BX21" s="90"/>
      <c r="BY21" s="102" t="s">
        <v>357</v>
      </c>
      <c r="BZ21" s="90"/>
      <c r="CA21" s="91"/>
      <c r="CB21" s="90">
        <f>SUM(CA15:CA20)</f>
        <v>418417.64</v>
      </c>
      <c r="CC21" s="91"/>
    </row>
    <row r="22" spans="1:81" ht="18" customHeight="1" x14ac:dyDescent="0.3">
      <c r="A22" s="304" t="s">
        <v>358</v>
      </c>
      <c r="B22" s="304"/>
      <c r="C22" s="304"/>
      <c r="D22" s="304"/>
      <c r="E22" s="304"/>
      <c r="F22" s="304"/>
      <c r="G22" s="304"/>
      <c r="H22" s="47"/>
      <c r="I22" s="47"/>
      <c r="J22" s="43"/>
      <c r="K22" s="67" t="s">
        <v>359</v>
      </c>
      <c r="L22" s="44"/>
      <c r="M22" s="44"/>
      <c r="N22" s="44">
        <v>54000</v>
      </c>
      <c r="O22" s="47"/>
      <c r="P22" s="43"/>
      <c r="Q22" s="43" t="s">
        <v>198</v>
      </c>
      <c r="R22" s="44"/>
      <c r="S22" s="44">
        <v>10579.31</v>
      </c>
      <c r="T22" s="44"/>
      <c r="U22" s="291"/>
      <c r="V22" s="43"/>
      <c r="W22" s="43" t="s">
        <v>78</v>
      </c>
      <c r="X22" s="44"/>
      <c r="Y22" s="44">
        <v>1500</v>
      </c>
      <c r="Z22" s="44"/>
      <c r="AA22" s="291"/>
      <c r="AB22" s="291"/>
      <c r="AC22" s="291"/>
      <c r="AD22" s="291"/>
      <c r="AE22" s="291"/>
      <c r="AF22" s="291"/>
      <c r="AG22" s="291"/>
      <c r="AH22" s="291"/>
      <c r="AI22" s="74"/>
      <c r="AJ22" s="81"/>
      <c r="AK22" s="291"/>
      <c r="AL22" s="74"/>
      <c r="AM22" s="81"/>
      <c r="AN22" s="291"/>
      <c r="AO22" s="74"/>
      <c r="AP22" s="81"/>
      <c r="AQ22" s="291"/>
      <c r="AR22" s="74"/>
      <c r="AS22" s="81"/>
      <c r="AT22" s="291"/>
      <c r="AU22" s="74"/>
      <c r="AV22" s="81"/>
      <c r="AW22" s="291"/>
      <c r="AX22" s="74"/>
      <c r="AY22" s="81"/>
      <c r="AZ22" s="291"/>
      <c r="BA22" s="74"/>
      <c r="BB22" s="81"/>
      <c r="BC22" s="291"/>
      <c r="BD22" s="74"/>
      <c r="BE22" s="81"/>
      <c r="BF22" s="291"/>
      <c r="BG22" s="291"/>
      <c r="BH22" s="291"/>
      <c r="BI22" s="291"/>
      <c r="BJ22" s="291"/>
      <c r="BK22" s="291"/>
      <c r="BL22" s="291"/>
      <c r="BM22" s="291"/>
      <c r="BN22" s="291"/>
      <c r="BO22" s="291"/>
      <c r="BP22" s="291"/>
      <c r="BQ22" s="291"/>
      <c r="BR22" s="291"/>
      <c r="BS22" s="291"/>
      <c r="BT22" s="86" t="s">
        <v>324</v>
      </c>
      <c r="BU22" s="90">
        <v>79800</v>
      </c>
      <c r="BV22" s="90"/>
      <c r="BW22" s="90"/>
      <c r="BX22" s="90"/>
      <c r="BY22" s="102" t="s">
        <v>55</v>
      </c>
      <c r="BZ22" s="90"/>
      <c r="CA22" s="91"/>
      <c r="CB22" s="90"/>
      <c r="CC22" s="91"/>
    </row>
    <row r="23" spans="1:81" ht="17.25" customHeight="1" x14ac:dyDescent="0.3">
      <c r="A23" s="304"/>
      <c r="B23" s="304"/>
      <c r="C23" s="304"/>
      <c r="D23" s="304"/>
      <c r="E23" s="304"/>
      <c r="F23" s="304"/>
      <c r="G23" s="304"/>
      <c r="H23" s="47"/>
      <c r="I23" s="47"/>
      <c r="J23" s="43"/>
      <c r="K23" s="67" t="s">
        <v>169</v>
      </c>
      <c r="L23" s="44"/>
      <c r="M23" s="44"/>
      <c r="N23" s="44">
        <v>8640</v>
      </c>
      <c r="O23" s="47"/>
      <c r="P23" s="43"/>
      <c r="Q23" s="67" t="s">
        <v>43</v>
      </c>
      <c r="R23" s="44"/>
      <c r="S23" s="44"/>
      <c r="T23" s="44">
        <f>SUM(S21:S22)</f>
        <v>76700</v>
      </c>
      <c r="U23" s="291"/>
      <c r="V23" s="43"/>
      <c r="W23" s="67" t="s">
        <v>271</v>
      </c>
      <c r="X23" s="44"/>
      <c r="Y23" s="44"/>
      <c r="Z23" s="44">
        <v>1500</v>
      </c>
      <c r="AA23" s="291"/>
      <c r="AB23" s="291"/>
      <c r="AC23" s="291"/>
      <c r="AD23" s="291"/>
      <c r="AE23" s="291"/>
      <c r="AF23" s="291"/>
      <c r="AG23" s="291"/>
      <c r="AH23" s="291"/>
      <c r="AI23" s="71">
        <f>SUM(AI16:AI22)</f>
        <v>108900</v>
      </c>
      <c r="AJ23" s="93"/>
      <c r="AK23" s="291"/>
      <c r="AL23" s="71">
        <f>SUM(AL16:AL22)</f>
        <v>1366900</v>
      </c>
      <c r="AM23" s="93">
        <f>SUM(AM16:AM22)</f>
        <v>59818.18</v>
      </c>
      <c r="AN23" s="291"/>
      <c r="AO23" s="71"/>
      <c r="AP23" s="93">
        <f>SUM(AP16:AP22)</f>
        <v>2298700</v>
      </c>
      <c r="AQ23" s="291"/>
      <c r="AR23" s="71">
        <f>SUM(AR16:AR22)</f>
        <v>15310.9</v>
      </c>
      <c r="AS23" s="93">
        <f>SUM(AS16:AS22)</f>
        <v>5352</v>
      </c>
      <c r="AT23" s="291"/>
      <c r="AU23" s="71">
        <f>SUM(AU16:AU22)</f>
        <v>59818.18</v>
      </c>
      <c r="AV23" s="93">
        <v>59818.18</v>
      </c>
      <c r="AW23" s="291"/>
      <c r="AX23" s="71">
        <f>SUM(AX16:AX22)</f>
        <v>105348.82</v>
      </c>
      <c r="AY23" s="93">
        <v>105348.82</v>
      </c>
      <c r="AZ23" s="291"/>
      <c r="BA23" s="71"/>
      <c r="BB23" s="93">
        <f>SUM(BB16:BB22)</f>
        <v>36700</v>
      </c>
      <c r="BC23" s="291"/>
      <c r="BD23" s="71">
        <f>SUM(BD16:BD22)</f>
        <v>66120.69</v>
      </c>
      <c r="BE23" s="93"/>
      <c r="BF23" s="291"/>
      <c r="BG23" s="291"/>
      <c r="BH23" s="291"/>
      <c r="BI23" s="291"/>
      <c r="BJ23" s="291"/>
      <c r="BK23" s="291"/>
      <c r="BL23" s="291"/>
      <c r="BM23" s="291"/>
      <c r="BN23" s="291"/>
      <c r="BO23" s="291"/>
      <c r="BP23" s="291"/>
      <c r="BQ23" s="291"/>
      <c r="BR23" s="291"/>
      <c r="BS23" s="291"/>
      <c r="BT23" s="86" t="s">
        <v>339</v>
      </c>
      <c r="BU23" s="90">
        <v>665</v>
      </c>
      <c r="BV23" s="90">
        <f>BU22-BU23</f>
        <v>79135</v>
      </c>
      <c r="BW23" s="90"/>
      <c r="BX23" s="90"/>
      <c r="BY23" s="103" t="s">
        <v>32</v>
      </c>
      <c r="BZ23" s="90"/>
      <c r="CA23" s="91">
        <v>2298700</v>
      </c>
      <c r="CB23" s="90"/>
      <c r="CC23" s="91"/>
    </row>
    <row r="24" spans="1:81" ht="18.75" customHeight="1" thickBot="1" x14ac:dyDescent="0.35">
      <c r="A24" s="304" t="s">
        <v>360</v>
      </c>
      <c r="B24" s="304"/>
      <c r="C24" s="304"/>
      <c r="D24" s="304"/>
      <c r="E24" s="304"/>
      <c r="F24" s="304"/>
      <c r="G24" s="304"/>
      <c r="H24" s="47"/>
      <c r="I24" s="47"/>
      <c r="J24" s="43"/>
      <c r="K24" s="43" t="s">
        <v>361</v>
      </c>
      <c r="L24" s="44"/>
      <c r="M24" s="44"/>
      <c r="N24" s="44"/>
      <c r="O24" s="47"/>
      <c r="P24" s="43"/>
      <c r="Q24" s="43" t="s">
        <v>362</v>
      </c>
      <c r="R24" s="44"/>
      <c r="S24" s="44"/>
      <c r="T24" s="44"/>
      <c r="U24" s="291"/>
      <c r="V24" s="43"/>
      <c r="W24" s="43" t="s">
        <v>363</v>
      </c>
      <c r="X24" s="44"/>
      <c r="Y24" s="44"/>
      <c r="Z24" s="44"/>
      <c r="AA24" s="291"/>
      <c r="AB24" s="291"/>
      <c r="AC24" s="291"/>
      <c r="AD24" s="291"/>
      <c r="AE24" s="291"/>
      <c r="AF24" s="291"/>
      <c r="AG24" s="291"/>
      <c r="AH24" s="291"/>
      <c r="AI24" s="94">
        <f>SUM(AI23)</f>
        <v>108900</v>
      </c>
      <c r="AJ24" s="137"/>
      <c r="AK24" s="200"/>
      <c r="AL24" s="94">
        <f>AL23-AM23</f>
        <v>1307081.82</v>
      </c>
      <c r="AM24" s="137"/>
      <c r="AN24" s="200"/>
      <c r="AO24" s="205"/>
      <c r="AP24" s="95">
        <f>SUM(AP23)</f>
        <v>2298700</v>
      </c>
      <c r="AQ24" s="200"/>
      <c r="AR24" s="94">
        <f>AR23-AS23</f>
        <v>9958.9</v>
      </c>
      <c r="AS24" s="137"/>
      <c r="AT24" s="200"/>
      <c r="AU24" s="340" t="s">
        <v>68</v>
      </c>
      <c r="AV24" s="340"/>
      <c r="AW24" s="291"/>
      <c r="AX24" s="340" t="s">
        <v>68</v>
      </c>
      <c r="AY24" s="340"/>
      <c r="AZ24" s="291"/>
      <c r="BA24" s="205"/>
      <c r="BB24" s="95">
        <f>SUM(BB23)</f>
        <v>36700</v>
      </c>
      <c r="BC24" s="291"/>
      <c r="BD24" s="94">
        <f>SUM(BD23)</f>
        <v>66120.69</v>
      </c>
      <c r="BE24" s="108"/>
      <c r="BF24" s="291"/>
      <c r="BG24" s="291"/>
      <c r="BH24" s="291"/>
      <c r="BI24" s="291"/>
      <c r="BJ24" s="291"/>
      <c r="BK24" s="291"/>
      <c r="BL24" s="291"/>
      <c r="BM24" s="291"/>
      <c r="BN24" s="291"/>
      <c r="BO24" s="291"/>
      <c r="BP24" s="291"/>
      <c r="BQ24" s="291"/>
      <c r="BR24" s="291"/>
      <c r="BS24" s="291"/>
      <c r="BT24" s="96" t="s">
        <v>194</v>
      </c>
      <c r="BU24" s="90"/>
      <c r="BV24" s="90"/>
      <c r="BW24" s="90"/>
      <c r="BX24" s="90"/>
      <c r="BY24" s="103" t="s">
        <v>364</v>
      </c>
      <c r="BZ24" s="90"/>
      <c r="CA24" s="88">
        <v>-66737.06</v>
      </c>
      <c r="CB24" s="90"/>
      <c r="CC24" s="91"/>
    </row>
    <row r="25" spans="1:81" ht="15" customHeight="1" thickTop="1" x14ac:dyDescent="0.3">
      <c r="A25" s="304"/>
      <c r="B25" s="304"/>
      <c r="C25" s="304"/>
      <c r="D25" s="304"/>
      <c r="E25" s="304"/>
      <c r="F25" s="304"/>
      <c r="G25" s="304"/>
      <c r="H25" s="291"/>
      <c r="I25" s="291"/>
      <c r="J25" s="199"/>
      <c r="K25" s="67" t="s">
        <v>125</v>
      </c>
      <c r="L25" s="44"/>
      <c r="M25" s="44"/>
      <c r="N25" s="44"/>
      <c r="O25" s="291"/>
      <c r="P25" s="43"/>
      <c r="Q25" s="67" t="s">
        <v>64</v>
      </c>
      <c r="R25" s="44"/>
      <c r="S25" s="44"/>
      <c r="T25" s="44"/>
      <c r="U25" s="291"/>
      <c r="V25" s="43"/>
      <c r="W25" s="67" t="s">
        <v>277</v>
      </c>
      <c r="X25" s="44"/>
      <c r="Y25" s="44"/>
      <c r="Z25" s="44"/>
      <c r="AA25" s="291"/>
      <c r="AB25" s="291"/>
      <c r="AC25" s="291"/>
      <c r="AD25" s="291"/>
      <c r="AE25" s="291"/>
      <c r="AF25" s="291"/>
      <c r="AG25" s="291"/>
      <c r="AH25" s="291"/>
      <c r="AI25" s="291"/>
      <c r="AJ25" s="291"/>
      <c r="AK25" s="291"/>
      <c r="AL25" s="291"/>
      <c r="AM25" s="291"/>
      <c r="AN25" s="291"/>
      <c r="AO25" s="291"/>
      <c r="AP25" s="291"/>
      <c r="AQ25" s="291"/>
      <c r="AR25" s="291"/>
      <c r="AS25" s="291"/>
      <c r="AT25" s="291"/>
      <c r="AU25" s="291"/>
      <c r="AV25" s="291"/>
      <c r="AW25" s="291"/>
      <c r="AX25" s="291"/>
      <c r="AY25" s="291"/>
      <c r="AZ25" s="291"/>
      <c r="BA25" s="291"/>
      <c r="BB25" s="291"/>
      <c r="BC25" s="291"/>
      <c r="BD25" s="291"/>
      <c r="BE25" s="291"/>
      <c r="BF25" s="291"/>
      <c r="BG25" s="291"/>
      <c r="BH25" s="291"/>
      <c r="BI25" s="291"/>
      <c r="BJ25" s="291"/>
      <c r="BK25" s="291"/>
      <c r="BL25" s="291"/>
      <c r="BM25" s="291"/>
      <c r="BN25" s="291"/>
      <c r="BO25" s="291"/>
      <c r="BP25" s="291"/>
      <c r="BQ25" s="291"/>
      <c r="BR25" s="291"/>
      <c r="BS25" s="291"/>
      <c r="BT25" s="86" t="s">
        <v>365</v>
      </c>
      <c r="BU25" s="90"/>
      <c r="BV25" s="88">
        <v>66120.83</v>
      </c>
      <c r="BW25" s="90"/>
      <c r="BX25" s="90"/>
      <c r="BY25" s="102" t="s">
        <v>366</v>
      </c>
      <c r="BZ25" s="90"/>
      <c r="CA25" s="91"/>
      <c r="CB25" s="88">
        <f>SUM(CA23:CA25)</f>
        <v>2231962.94</v>
      </c>
      <c r="CC25" s="91"/>
    </row>
    <row r="26" spans="1:81" ht="15" customHeight="1" x14ac:dyDescent="0.3">
      <c r="A26" s="304" t="s">
        <v>367</v>
      </c>
      <c r="B26" s="304"/>
      <c r="C26" s="304"/>
      <c r="D26" s="304"/>
      <c r="E26" s="304"/>
      <c r="F26" s="304"/>
      <c r="G26" s="304"/>
      <c r="H26" s="291"/>
      <c r="I26" s="291"/>
      <c r="J26" s="199"/>
      <c r="K26" s="43" t="s">
        <v>43</v>
      </c>
      <c r="L26" s="44"/>
      <c r="M26" s="44">
        <f>SUM(N28:N29)</f>
        <v>200000</v>
      </c>
      <c r="N26" s="44"/>
      <c r="O26" s="291"/>
      <c r="P26" s="43"/>
      <c r="Q26" s="43" t="s">
        <v>43</v>
      </c>
      <c r="R26" s="44"/>
      <c r="S26" s="44">
        <v>56535.839999999997</v>
      </c>
      <c r="T26" s="44"/>
      <c r="U26" s="291"/>
      <c r="V26" s="43"/>
      <c r="W26" s="43" t="s">
        <v>174</v>
      </c>
      <c r="X26" s="44"/>
      <c r="Y26" s="44">
        <v>1190.72</v>
      </c>
      <c r="Z26" s="44"/>
      <c r="AA26" s="291"/>
      <c r="AB26" s="291"/>
      <c r="AC26" s="291"/>
      <c r="AD26" s="291"/>
      <c r="AE26" s="291"/>
      <c r="AF26" s="291"/>
      <c r="AG26" s="291"/>
      <c r="AH26" s="291"/>
      <c r="AI26" s="341" t="s">
        <v>180</v>
      </c>
      <c r="AJ26" s="341"/>
      <c r="AK26" s="291"/>
      <c r="AL26" s="341" t="s">
        <v>270</v>
      </c>
      <c r="AM26" s="341"/>
      <c r="AN26" s="291"/>
      <c r="AO26" s="341" t="s">
        <v>169</v>
      </c>
      <c r="AP26" s="341"/>
      <c r="AQ26" s="291"/>
      <c r="AR26" s="341" t="s">
        <v>368</v>
      </c>
      <c r="AS26" s="341"/>
      <c r="AT26" s="291"/>
      <c r="AU26" s="341" t="s">
        <v>198</v>
      </c>
      <c r="AV26" s="341"/>
      <c r="AW26" s="291"/>
      <c r="AX26" s="307" t="s">
        <v>78</v>
      </c>
      <c r="AY26" s="307"/>
      <c r="AZ26" s="291"/>
      <c r="BA26" s="307" t="s">
        <v>17</v>
      </c>
      <c r="BB26" s="307"/>
      <c r="BC26" s="291"/>
      <c r="BD26" s="307" t="s">
        <v>369</v>
      </c>
      <c r="BE26" s="307"/>
      <c r="BF26" s="291"/>
      <c r="BG26" s="291"/>
      <c r="BH26" s="291"/>
      <c r="BI26" s="291"/>
      <c r="BJ26" s="291"/>
      <c r="BK26" s="291"/>
      <c r="BL26" s="291"/>
      <c r="BM26" s="291"/>
      <c r="BN26" s="291"/>
      <c r="BO26" s="291"/>
      <c r="BP26" s="291"/>
      <c r="BQ26" s="291"/>
      <c r="BR26" s="291"/>
      <c r="BS26" s="291"/>
      <c r="BT26" s="96" t="s">
        <v>280</v>
      </c>
      <c r="BU26" s="90"/>
      <c r="BV26" s="90"/>
      <c r="BW26" s="88">
        <f>SUM(BV19:BV25)</f>
        <v>289405.99</v>
      </c>
      <c r="BX26" s="90"/>
      <c r="BY26" s="103"/>
      <c r="BZ26" s="90"/>
      <c r="CA26" s="91"/>
      <c r="CB26" s="90"/>
      <c r="CC26" s="91"/>
    </row>
    <row r="27" spans="1:81" ht="15" customHeight="1" thickBot="1" x14ac:dyDescent="0.35">
      <c r="A27" s="304"/>
      <c r="B27" s="304"/>
      <c r="C27" s="304"/>
      <c r="D27" s="304"/>
      <c r="E27" s="304"/>
      <c r="F27" s="304"/>
      <c r="G27" s="304"/>
      <c r="H27" s="291"/>
      <c r="I27" s="291"/>
      <c r="J27" s="199"/>
      <c r="K27" s="43" t="s">
        <v>207</v>
      </c>
      <c r="L27" s="44"/>
      <c r="M27" s="44">
        <f>SUM(N30:N31)</f>
        <v>36750.06</v>
      </c>
      <c r="N27" s="44"/>
      <c r="O27" s="291"/>
      <c r="P27" s="43"/>
      <c r="Q27" s="43" t="s">
        <v>78</v>
      </c>
      <c r="R27" s="44"/>
      <c r="S27" s="44">
        <v>3000</v>
      </c>
      <c r="T27" s="44"/>
      <c r="U27" s="291"/>
      <c r="V27" s="43"/>
      <c r="W27" s="43" t="s">
        <v>370</v>
      </c>
      <c r="X27" s="44">
        <v>1190.72</v>
      </c>
      <c r="Y27" s="44"/>
      <c r="Z27" s="44"/>
      <c r="AA27" s="291"/>
      <c r="AB27" s="291"/>
      <c r="AC27" s="291"/>
      <c r="AD27" s="291"/>
      <c r="AE27" s="291"/>
      <c r="AF27" s="291"/>
      <c r="AG27" s="291"/>
      <c r="AH27" s="291"/>
      <c r="AI27" s="74">
        <v>38802</v>
      </c>
      <c r="AJ27" s="75">
        <v>77604</v>
      </c>
      <c r="AK27" s="291"/>
      <c r="AL27" s="74"/>
      <c r="AM27" s="75">
        <v>54000</v>
      </c>
      <c r="AN27" s="291"/>
      <c r="AO27" s="74"/>
      <c r="AP27" s="75">
        <v>8640</v>
      </c>
      <c r="AQ27" s="291"/>
      <c r="AR27" s="74">
        <v>36750.06</v>
      </c>
      <c r="AS27" s="75">
        <v>1500</v>
      </c>
      <c r="AT27" s="291"/>
      <c r="AU27" s="74">
        <v>10579.31</v>
      </c>
      <c r="AV27" s="75"/>
      <c r="AW27" s="291"/>
      <c r="AX27" s="74">
        <v>3000</v>
      </c>
      <c r="AY27" s="75"/>
      <c r="AZ27" s="291"/>
      <c r="BA27" s="74">
        <v>59535.839999999997</v>
      </c>
      <c r="BB27" s="75"/>
      <c r="BC27" s="291"/>
      <c r="BD27" s="74"/>
      <c r="BE27" s="75">
        <v>59535.839999999997</v>
      </c>
      <c r="BF27" s="291"/>
      <c r="BG27" s="291"/>
      <c r="BH27" s="291"/>
      <c r="BI27" s="291"/>
      <c r="BJ27" s="291"/>
      <c r="BK27" s="291"/>
      <c r="BL27" s="291"/>
      <c r="BM27" s="291"/>
      <c r="BN27" s="291"/>
      <c r="BO27" s="291"/>
      <c r="BP27" s="291"/>
      <c r="BQ27" s="291"/>
      <c r="BR27" s="291"/>
      <c r="BS27" s="291"/>
      <c r="BT27" s="96" t="s">
        <v>371</v>
      </c>
      <c r="BU27" s="90"/>
      <c r="BV27" s="90"/>
      <c r="BW27" s="90"/>
      <c r="BX27" s="119">
        <f>SUM(BW16:BW27)</f>
        <v>2650380.58</v>
      </c>
      <c r="BY27" s="102" t="s">
        <v>372</v>
      </c>
      <c r="BZ27" s="90"/>
      <c r="CA27" s="91"/>
      <c r="CB27" s="90"/>
      <c r="CC27" s="119">
        <f>SUM(CB21:CB25)</f>
        <v>2650380.58</v>
      </c>
    </row>
    <row r="28" spans="1:81" ht="15" customHeight="1" thickTop="1" x14ac:dyDescent="0.3">
      <c r="A28" s="304" t="s">
        <v>373</v>
      </c>
      <c r="B28" s="304"/>
      <c r="C28" s="304"/>
      <c r="D28" s="304"/>
      <c r="E28" s="304"/>
      <c r="F28" s="304"/>
      <c r="G28" s="304"/>
      <c r="H28" s="291"/>
      <c r="I28" s="291"/>
      <c r="J28" s="199"/>
      <c r="K28" s="67" t="s">
        <v>348</v>
      </c>
      <c r="L28" s="44"/>
      <c r="M28" s="44"/>
      <c r="N28" s="44">
        <v>50000</v>
      </c>
      <c r="O28" s="291"/>
      <c r="P28" s="43"/>
      <c r="Q28" s="43" t="s">
        <v>374</v>
      </c>
      <c r="R28" s="44">
        <v>3000</v>
      </c>
      <c r="S28" s="44"/>
      <c r="T28" s="44"/>
      <c r="U28" s="291"/>
      <c r="V28" s="43"/>
      <c r="W28" s="67" t="s">
        <v>375</v>
      </c>
      <c r="X28" s="44"/>
      <c r="Y28" s="44"/>
      <c r="Z28" s="44">
        <v>1190.72</v>
      </c>
      <c r="AA28" s="291"/>
      <c r="AB28" s="291"/>
      <c r="AC28" s="291"/>
      <c r="AD28" s="291"/>
      <c r="AE28" s="291"/>
      <c r="AF28" s="291"/>
      <c r="AG28" s="291"/>
      <c r="AH28" s="291"/>
      <c r="AI28" s="74"/>
      <c r="AJ28" s="81"/>
      <c r="AK28" s="291"/>
      <c r="AL28" s="74"/>
      <c r="AM28" s="81"/>
      <c r="AN28" s="291"/>
      <c r="AO28" s="74"/>
      <c r="AP28" s="81">
        <v>7896</v>
      </c>
      <c r="AQ28" s="291"/>
      <c r="AR28" s="74"/>
      <c r="AS28" s="81"/>
      <c r="AT28" s="291"/>
      <c r="AU28" s="74">
        <v>5352</v>
      </c>
      <c r="AV28" s="81"/>
      <c r="AW28" s="291"/>
      <c r="AX28" s="74">
        <v>1500</v>
      </c>
      <c r="AY28" s="81"/>
      <c r="AZ28" s="291"/>
      <c r="BA28" s="74"/>
      <c r="BB28" s="81"/>
      <c r="BC28" s="291"/>
      <c r="BD28" s="74"/>
      <c r="BE28" s="81"/>
      <c r="BF28" s="291"/>
      <c r="BG28" s="291"/>
      <c r="BH28" s="291"/>
      <c r="BI28" s="291"/>
      <c r="BJ28" s="291"/>
      <c r="BK28" s="291"/>
      <c r="BL28" s="291"/>
      <c r="BM28" s="291"/>
      <c r="BN28" s="291"/>
      <c r="BO28" s="291"/>
      <c r="BP28" s="291"/>
      <c r="BQ28" s="291"/>
      <c r="BR28" s="291"/>
      <c r="BS28" s="291"/>
      <c r="BT28" s="86"/>
      <c r="BU28" s="90"/>
      <c r="BV28" s="110"/>
      <c r="BW28" s="90"/>
      <c r="BX28" s="91"/>
      <c r="BY28" s="103"/>
      <c r="BZ28" s="90"/>
      <c r="CA28" s="91"/>
      <c r="CB28" s="90"/>
      <c r="CC28" s="91"/>
    </row>
    <row r="29" spans="1:81" ht="15" customHeight="1" x14ac:dyDescent="0.3">
      <c r="A29" s="304"/>
      <c r="B29" s="304"/>
      <c r="C29" s="304"/>
      <c r="D29" s="304"/>
      <c r="E29" s="304"/>
      <c r="F29" s="304"/>
      <c r="G29" s="304"/>
      <c r="H29" s="291"/>
      <c r="I29" s="291"/>
      <c r="J29" s="199"/>
      <c r="K29" s="67" t="s">
        <v>376</v>
      </c>
      <c r="L29" s="44"/>
      <c r="M29" s="44"/>
      <c r="N29" s="44">
        <v>150000</v>
      </c>
      <c r="O29" s="291"/>
      <c r="P29" s="43"/>
      <c r="Q29" s="67" t="s">
        <v>48</v>
      </c>
      <c r="R29" s="44"/>
      <c r="S29" s="44"/>
      <c r="T29" s="44">
        <f>SUM(S26:S27)</f>
        <v>59535.839999999997</v>
      </c>
      <c r="U29" s="291"/>
      <c r="V29" s="43"/>
      <c r="W29" s="43" t="s">
        <v>377</v>
      </c>
      <c r="X29" s="44"/>
      <c r="Y29" s="44"/>
      <c r="Z29" s="44"/>
      <c r="AA29" s="291"/>
      <c r="AB29" s="291"/>
      <c r="AC29" s="291"/>
      <c r="AD29" s="291"/>
      <c r="AE29" s="291"/>
      <c r="AF29" s="291"/>
      <c r="AG29" s="291"/>
      <c r="AH29" s="291"/>
      <c r="AI29" s="74"/>
      <c r="AJ29" s="81"/>
      <c r="AK29" s="291"/>
      <c r="AL29" s="74"/>
      <c r="AM29" s="81"/>
      <c r="AN29" s="291"/>
      <c r="AO29" s="74"/>
      <c r="AP29" s="81"/>
      <c r="AQ29" s="291"/>
      <c r="AR29" s="74"/>
      <c r="AS29" s="81"/>
      <c r="AT29" s="291"/>
      <c r="AU29" s="74"/>
      <c r="AV29" s="81"/>
      <c r="AW29" s="291"/>
      <c r="AX29" s="74"/>
      <c r="AY29" s="81"/>
      <c r="AZ29" s="291"/>
      <c r="BA29" s="74"/>
      <c r="BB29" s="81"/>
      <c r="BC29" s="291"/>
      <c r="BD29" s="74"/>
      <c r="BE29" s="81"/>
      <c r="BF29" s="291"/>
      <c r="BG29" s="291"/>
      <c r="BH29" s="291"/>
      <c r="BI29" s="291"/>
      <c r="BJ29" s="291"/>
      <c r="BK29" s="291"/>
      <c r="BL29" s="291"/>
      <c r="BM29" s="291"/>
      <c r="BN29" s="291"/>
      <c r="BO29" s="291"/>
      <c r="BP29" s="291"/>
      <c r="BQ29" s="291"/>
      <c r="BR29" s="291"/>
      <c r="BS29" s="291"/>
      <c r="BT29" s="86" t="s">
        <v>290</v>
      </c>
      <c r="BU29" s="90"/>
      <c r="BV29" s="110"/>
      <c r="BW29" s="90"/>
      <c r="BX29" s="110"/>
      <c r="BY29" s="87"/>
      <c r="BZ29" s="110"/>
      <c r="CA29" s="90"/>
      <c r="CB29" s="110"/>
      <c r="CC29" s="90"/>
    </row>
    <row r="30" spans="1:81" ht="15" customHeight="1" x14ac:dyDescent="0.3">
      <c r="A30" s="304" t="s">
        <v>378</v>
      </c>
      <c r="B30" s="304"/>
      <c r="C30" s="304"/>
      <c r="D30" s="304"/>
      <c r="E30" s="304"/>
      <c r="F30" s="304"/>
      <c r="G30" s="304"/>
      <c r="H30" s="291"/>
      <c r="I30" s="291"/>
      <c r="J30" s="199"/>
      <c r="K30" s="67" t="s">
        <v>379</v>
      </c>
      <c r="L30" s="44"/>
      <c r="M30" s="44"/>
      <c r="N30" s="44">
        <v>15937.5</v>
      </c>
      <c r="O30" s="291"/>
      <c r="P30" s="43"/>
      <c r="Q30" s="67" t="s">
        <v>380</v>
      </c>
      <c r="R30" s="44"/>
      <c r="S30" s="44"/>
      <c r="T30" s="44"/>
      <c r="U30" s="291"/>
      <c r="V30" s="43"/>
      <c r="W30" s="67" t="s">
        <v>292</v>
      </c>
      <c r="X30" s="44"/>
      <c r="Y30" s="44"/>
      <c r="Z30" s="44"/>
      <c r="AA30" s="291"/>
      <c r="AB30" s="291"/>
      <c r="AC30" s="291"/>
      <c r="AD30" s="291"/>
      <c r="AE30" s="291"/>
      <c r="AF30" s="291"/>
      <c r="AG30" s="291"/>
      <c r="AH30" s="291"/>
      <c r="AI30" s="74"/>
      <c r="AJ30" s="81"/>
      <c r="AK30" s="291"/>
      <c r="AL30" s="74"/>
      <c r="AM30" s="81"/>
      <c r="AN30" s="291"/>
      <c r="AO30" s="74"/>
      <c r="AP30" s="81"/>
      <c r="AQ30" s="291"/>
      <c r="AR30" s="74"/>
      <c r="AS30" s="81"/>
      <c r="AT30" s="291"/>
      <c r="AU30" s="74"/>
      <c r="AV30" s="81"/>
      <c r="AW30" s="291"/>
      <c r="AX30" s="74"/>
      <c r="AY30" s="81"/>
      <c r="AZ30" s="291"/>
      <c r="BA30" s="74"/>
      <c r="BB30" s="81"/>
      <c r="BC30" s="291"/>
      <c r="BD30" s="74"/>
      <c r="BE30" s="81"/>
      <c r="BF30" s="291"/>
      <c r="BG30" s="291"/>
      <c r="BH30" s="291"/>
      <c r="BI30" s="291"/>
      <c r="BJ30" s="291"/>
      <c r="BK30" s="291"/>
      <c r="BL30" s="291"/>
      <c r="BM30" s="291"/>
      <c r="BN30" s="291"/>
      <c r="BO30" s="291"/>
      <c r="BP30" s="291"/>
      <c r="BQ30" s="291"/>
      <c r="BR30" s="291"/>
      <c r="BS30" s="291"/>
      <c r="BT30" s="86" t="s">
        <v>17</v>
      </c>
      <c r="BU30" s="253">
        <v>59535.839999999997</v>
      </c>
      <c r="BV30" s="249"/>
      <c r="BW30" s="253"/>
      <c r="BX30" s="249"/>
      <c r="BY30" s="215"/>
      <c r="BZ30" s="11"/>
      <c r="CA30" s="215"/>
      <c r="CB30" s="11"/>
      <c r="CC30" s="215"/>
    </row>
    <row r="31" spans="1:81" ht="15" customHeight="1" x14ac:dyDescent="0.3">
      <c r="A31" s="304"/>
      <c r="B31" s="304"/>
      <c r="C31" s="304"/>
      <c r="D31" s="304"/>
      <c r="E31" s="304"/>
      <c r="F31" s="304"/>
      <c r="G31" s="304"/>
      <c r="H31" s="291"/>
      <c r="I31" s="291"/>
      <c r="J31" s="199"/>
      <c r="K31" s="67" t="s">
        <v>381</v>
      </c>
      <c r="L31" s="44"/>
      <c r="M31" s="44"/>
      <c r="N31" s="44">
        <v>20812.560000000001</v>
      </c>
      <c r="O31" s="291"/>
      <c r="P31" s="43"/>
      <c r="Q31" s="43" t="s">
        <v>17</v>
      </c>
      <c r="R31" s="44"/>
      <c r="S31" s="44">
        <v>59535.839999999997</v>
      </c>
      <c r="T31" s="44"/>
      <c r="U31" s="291"/>
      <c r="V31" s="43"/>
      <c r="W31" s="43" t="s">
        <v>382</v>
      </c>
      <c r="X31" s="44"/>
      <c r="Y31" s="44">
        <v>50000</v>
      </c>
      <c r="Z31" s="44"/>
      <c r="AA31" s="291"/>
      <c r="AB31" s="291"/>
      <c r="AC31" s="291"/>
      <c r="AD31" s="291"/>
      <c r="AE31" s="291"/>
      <c r="AF31" s="291"/>
      <c r="AG31" s="291"/>
      <c r="AH31" s="291"/>
      <c r="AI31" s="74"/>
      <c r="AJ31" s="81"/>
      <c r="AK31" s="291"/>
      <c r="AL31" s="74"/>
      <c r="AM31" s="81"/>
      <c r="AN31" s="291"/>
      <c r="AO31" s="74"/>
      <c r="AP31" s="81"/>
      <c r="AQ31" s="291"/>
      <c r="AR31" s="74"/>
      <c r="AS31" s="81"/>
      <c r="AT31" s="291"/>
      <c r="AU31" s="74"/>
      <c r="AV31" s="81"/>
      <c r="AW31" s="291"/>
      <c r="AX31" s="74"/>
      <c r="AY31" s="81"/>
      <c r="AZ31" s="291"/>
      <c r="BA31" s="74"/>
      <c r="BB31" s="81"/>
      <c r="BC31" s="291"/>
      <c r="BD31" s="74"/>
      <c r="BE31" s="81"/>
      <c r="BF31" s="291"/>
      <c r="BG31" s="291"/>
      <c r="BH31" s="291"/>
      <c r="BI31" s="291"/>
      <c r="BJ31" s="291"/>
      <c r="BK31" s="291"/>
      <c r="BL31" s="291"/>
      <c r="BM31" s="291"/>
      <c r="BN31" s="291"/>
      <c r="BO31" s="291"/>
      <c r="BP31" s="291"/>
      <c r="BQ31" s="291"/>
      <c r="BR31" s="291"/>
      <c r="BS31" s="291"/>
      <c r="BT31" s="86" t="s">
        <v>383</v>
      </c>
      <c r="BU31" s="253"/>
      <c r="BV31" s="249"/>
      <c r="BW31" s="253"/>
      <c r="BX31" s="249"/>
      <c r="BY31" s="215"/>
      <c r="BZ31" s="11"/>
      <c r="CA31" s="215"/>
      <c r="CB31" s="11"/>
      <c r="CC31" s="215"/>
    </row>
    <row r="32" spans="1:81" ht="15" customHeight="1" x14ac:dyDescent="0.3">
      <c r="A32" s="304" t="s">
        <v>384</v>
      </c>
      <c r="B32" s="304"/>
      <c r="C32" s="304"/>
      <c r="D32" s="304"/>
      <c r="E32" s="304"/>
      <c r="F32" s="304"/>
      <c r="G32" s="304"/>
      <c r="H32" s="291"/>
      <c r="I32" s="291"/>
      <c r="J32" s="199"/>
      <c r="K32" s="43" t="s">
        <v>385</v>
      </c>
      <c r="L32" s="44"/>
      <c r="M32" s="44"/>
      <c r="N32" s="44"/>
      <c r="O32" s="291"/>
      <c r="P32" s="43"/>
      <c r="Q32" s="67" t="s">
        <v>386</v>
      </c>
      <c r="R32" s="44"/>
      <c r="S32" s="44"/>
      <c r="T32" s="44">
        <v>59535.839999999997</v>
      </c>
      <c r="U32" s="291"/>
      <c r="V32" s="43"/>
      <c r="W32" s="67" t="s">
        <v>105</v>
      </c>
      <c r="X32" s="44"/>
      <c r="Y32" s="44"/>
      <c r="Z32" s="44">
        <v>50000</v>
      </c>
      <c r="AA32" s="291"/>
      <c r="AB32" s="291"/>
      <c r="AC32" s="291"/>
      <c r="AD32" s="291"/>
      <c r="AE32" s="291"/>
      <c r="AF32" s="291"/>
      <c r="AG32" s="291"/>
      <c r="AH32" s="291"/>
      <c r="AI32" s="74"/>
      <c r="AJ32" s="81"/>
      <c r="AK32" s="291"/>
      <c r="AL32" s="74"/>
      <c r="AM32" s="81"/>
      <c r="AN32" s="291"/>
      <c r="AO32" s="74"/>
      <c r="AP32" s="81"/>
      <c r="AQ32" s="291"/>
      <c r="AR32" s="74"/>
      <c r="AS32" s="81"/>
      <c r="AT32" s="291"/>
      <c r="AU32" s="74"/>
      <c r="AV32" s="81"/>
      <c r="AW32" s="291"/>
      <c r="AX32" s="74"/>
      <c r="AY32" s="81"/>
      <c r="AZ32" s="291"/>
      <c r="BA32" s="74"/>
      <c r="BB32" s="81"/>
      <c r="BC32" s="291"/>
      <c r="BD32" s="74"/>
      <c r="BE32" s="81"/>
      <c r="BF32" s="291"/>
      <c r="BG32" s="291"/>
      <c r="BH32" s="291"/>
      <c r="BI32" s="291"/>
      <c r="BJ32" s="291"/>
      <c r="BK32" s="291"/>
      <c r="BL32" s="291"/>
      <c r="BM32" s="291"/>
      <c r="BN32" s="291"/>
      <c r="BO32" s="291"/>
      <c r="BP32" s="291"/>
      <c r="BQ32" s="291"/>
      <c r="BR32" s="291"/>
      <c r="BS32" s="291"/>
      <c r="BT32" s="86" t="s">
        <v>387</v>
      </c>
      <c r="BU32" s="253">
        <v>50000</v>
      </c>
      <c r="BV32" s="249"/>
      <c r="BW32" s="253"/>
      <c r="BX32" s="249"/>
      <c r="BY32" s="215"/>
      <c r="BZ32" s="11"/>
      <c r="CA32" s="215"/>
      <c r="CB32" s="11"/>
      <c r="CC32" s="215"/>
    </row>
    <row r="33" spans="1:81" ht="17.25" x14ac:dyDescent="0.3">
      <c r="A33" s="304" t="s">
        <v>305</v>
      </c>
      <c r="B33" s="304"/>
      <c r="C33" s="304"/>
      <c r="D33" s="304"/>
      <c r="E33" s="304"/>
      <c r="F33" s="304"/>
      <c r="G33" s="304"/>
      <c r="H33" s="291"/>
      <c r="I33" s="291"/>
      <c r="J33" s="199"/>
      <c r="K33" s="67" t="s">
        <v>87</v>
      </c>
      <c r="L33" s="44"/>
      <c r="M33" s="44"/>
      <c r="N33" s="44"/>
      <c r="O33" s="291"/>
      <c r="P33" s="43"/>
      <c r="Q33" s="43" t="s">
        <v>388</v>
      </c>
      <c r="R33" s="44"/>
      <c r="S33" s="44"/>
      <c r="T33" s="44"/>
      <c r="U33" s="291"/>
      <c r="V33" s="43"/>
      <c r="W33" s="43"/>
      <c r="X33" s="44"/>
      <c r="Y33" s="44"/>
      <c r="Z33" s="44"/>
      <c r="AA33" s="291"/>
      <c r="AB33" s="291"/>
      <c r="AC33" s="291"/>
      <c r="AD33" s="291"/>
      <c r="AE33" s="291"/>
      <c r="AF33" s="291"/>
      <c r="AG33" s="291"/>
      <c r="AH33" s="291"/>
      <c r="AI33" s="74"/>
      <c r="AJ33" s="81"/>
      <c r="AK33" s="291"/>
      <c r="AL33" s="74"/>
      <c r="AM33" s="81"/>
      <c r="AN33" s="291"/>
      <c r="AO33" s="74"/>
      <c r="AP33" s="81"/>
      <c r="AQ33" s="291"/>
      <c r="AR33" s="74"/>
      <c r="AS33" s="81"/>
      <c r="AT33" s="291"/>
      <c r="AU33" s="74"/>
      <c r="AV33" s="81"/>
      <c r="AW33" s="291"/>
      <c r="AX33" s="74"/>
      <c r="AY33" s="81"/>
      <c r="AZ33" s="291"/>
      <c r="BA33" s="74"/>
      <c r="BB33" s="81"/>
      <c r="BC33" s="291"/>
      <c r="BD33" s="74"/>
      <c r="BE33" s="81"/>
      <c r="BF33" s="291"/>
      <c r="BG33" s="291"/>
      <c r="BH33" s="291"/>
      <c r="BI33" s="291"/>
      <c r="BJ33" s="291"/>
      <c r="BK33" s="291"/>
      <c r="BL33" s="291"/>
      <c r="BM33" s="291"/>
      <c r="BN33" s="291"/>
      <c r="BO33" s="291"/>
      <c r="BP33" s="291"/>
      <c r="BQ33" s="291"/>
      <c r="BR33" s="291"/>
      <c r="BS33" s="291"/>
      <c r="BT33" s="255"/>
      <c r="BU33" s="254"/>
      <c r="BV33" s="251"/>
      <c r="BW33" s="254"/>
      <c r="BX33" s="251"/>
      <c r="BY33" s="255"/>
      <c r="BZ33" s="250"/>
      <c r="CA33" s="255"/>
      <c r="CB33" s="250"/>
      <c r="CC33" s="255"/>
    </row>
    <row r="34" spans="1:81" ht="17.25" x14ac:dyDescent="0.3">
      <c r="A34" s="305" t="s">
        <v>389</v>
      </c>
      <c r="B34" s="305"/>
      <c r="C34" s="305"/>
      <c r="D34" s="305"/>
      <c r="E34" s="305"/>
      <c r="F34" s="305"/>
      <c r="G34" s="305"/>
      <c r="H34" s="291"/>
      <c r="I34" s="291"/>
      <c r="J34" s="199"/>
      <c r="K34" s="43" t="s">
        <v>43</v>
      </c>
      <c r="L34" s="44"/>
      <c r="M34" s="44">
        <v>57246</v>
      </c>
      <c r="N34" s="44"/>
      <c r="O34" s="291"/>
      <c r="P34" s="43"/>
      <c r="Q34" s="67" t="s">
        <v>114</v>
      </c>
      <c r="R34" s="44"/>
      <c r="S34" s="44"/>
      <c r="T34" s="44"/>
      <c r="U34" s="291"/>
      <c r="V34" s="43"/>
      <c r="W34" s="43"/>
      <c r="X34" s="44"/>
      <c r="Y34" s="44"/>
      <c r="Z34" s="44"/>
      <c r="AA34" s="291"/>
      <c r="AB34" s="291"/>
      <c r="AC34" s="291"/>
      <c r="AD34" s="291"/>
      <c r="AE34" s="291"/>
      <c r="AF34" s="291"/>
      <c r="AG34" s="291"/>
      <c r="AH34" s="291"/>
      <c r="AI34" s="71">
        <f>SUM(AI27:AI33)</f>
        <v>38802</v>
      </c>
      <c r="AJ34" s="93">
        <f>SUM(AJ27:AJ33)</f>
        <v>77604</v>
      </c>
      <c r="AK34" s="291"/>
      <c r="AL34" s="71"/>
      <c r="AM34" s="93">
        <f>SUM(AM27:AM33)</f>
        <v>54000</v>
      </c>
      <c r="AN34" s="291"/>
      <c r="AO34" s="71"/>
      <c r="AP34" s="93">
        <f>SUM(AP27:AP33)</f>
        <v>16536</v>
      </c>
      <c r="AQ34" s="291"/>
      <c r="AR34" s="71">
        <f>SUM(AR27:AR33)</f>
        <v>36750.06</v>
      </c>
      <c r="AS34" s="93">
        <f>SUM(AS27:AS33)</f>
        <v>1500</v>
      </c>
      <c r="AT34" s="291"/>
      <c r="AU34" s="71">
        <f>SUM(AU27:AU33)</f>
        <v>15931.31</v>
      </c>
      <c r="AV34" s="93"/>
      <c r="AW34" s="291"/>
      <c r="AX34" s="71">
        <f>SUM(AX27:AX33)</f>
        <v>4500</v>
      </c>
      <c r="AY34" s="93">
        <v>4500</v>
      </c>
      <c r="AZ34" s="291"/>
      <c r="BA34" s="71">
        <f>SUM(BA27:BA33)</f>
        <v>59535.839999999997</v>
      </c>
      <c r="BB34" s="93"/>
      <c r="BC34" s="291"/>
      <c r="BD34" s="71"/>
      <c r="BE34" s="93">
        <f>SUM(BE27:BE33)</f>
        <v>59535.839999999997</v>
      </c>
      <c r="BF34" s="291"/>
      <c r="BG34" s="291"/>
      <c r="BH34" s="291"/>
      <c r="BI34" s="291"/>
      <c r="BJ34" s="291"/>
      <c r="BK34" s="291"/>
      <c r="BL34" s="291"/>
      <c r="BM34" s="291"/>
      <c r="BN34" s="291"/>
      <c r="BO34" s="291"/>
      <c r="BP34" s="291"/>
      <c r="BQ34" s="291"/>
      <c r="BR34" s="291"/>
      <c r="BS34" s="11"/>
      <c r="BT34" s="297"/>
      <c r="BU34" s="291"/>
      <c r="BV34" s="291"/>
      <c r="BW34" s="291"/>
      <c r="BX34" s="291"/>
      <c r="BY34" s="291"/>
      <c r="BZ34" s="291"/>
      <c r="CA34" s="291"/>
      <c r="CB34" s="291"/>
      <c r="CC34" s="291"/>
    </row>
    <row r="35" spans="1:81" ht="18" thickBot="1" x14ac:dyDescent="0.35">
      <c r="A35" s="305" t="s">
        <v>390</v>
      </c>
      <c r="B35" s="305"/>
      <c r="C35" s="305"/>
      <c r="D35" s="305"/>
      <c r="E35" s="305"/>
      <c r="F35" s="305"/>
      <c r="G35" s="305"/>
      <c r="H35" s="291"/>
      <c r="I35" s="291"/>
      <c r="J35" s="199"/>
      <c r="K35" s="43" t="s">
        <v>48</v>
      </c>
      <c r="L35" s="44"/>
      <c r="M35" s="44">
        <v>59535.839999999997</v>
      </c>
      <c r="N35" s="44"/>
      <c r="O35" s="291"/>
      <c r="P35" s="43"/>
      <c r="Q35" s="43" t="s">
        <v>180</v>
      </c>
      <c r="R35" s="44"/>
      <c r="S35" s="44">
        <v>38802</v>
      </c>
      <c r="T35" s="44"/>
      <c r="U35" s="291"/>
      <c r="V35" s="43"/>
      <c r="W35" s="43"/>
      <c r="X35" s="44"/>
      <c r="Y35" s="44"/>
      <c r="Z35" s="44"/>
      <c r="AA35" s="291"/>
      <c r="AB35" s="291"/>
      <c r="AC35" s="291"/>
      <c r="AD35" s="291"/>
      <c r="AE35" s="291"/>
      <c r="AF35" s="291"/>
      <c r="AG35" s="291"/>
      <c r="AH35" s="291"/>
      <c r="AI35" s="205"/>
      <c r="AJ35" s="95">
        <f>AJ34-AI34</f>
        <v>38802</v>
      </c>
      <c r="AK35" s="200"/>
      <c r="AL35" s="205"/>
      <c r="AM35" s="95">
        <f>SUM(AM34)</f>
        <v>54000</v>
      </c>
      <c r="AN35" s="200"/>
      <c r="AO35" s="205"/>
      <c r="AP35" s="95">
        <f>SUM(AP34)</f>
        <v>16536</v>
      </c>
      <c r="AQ35" s="200"/>
      <c r="AR35" s="94">
        <f>AR34-AS34</f>
        <v>35250.06</v>
      </c>
      <c r="AS35" s="137"/>
      <c r="AT35" s="200"/>
      <c r="AU35" s="94">
        <f>SUM(AU34)</f>
        <v>15931.31</v>
      </c>
      <c r="AV35" s="108"/>
      <c r="AW35" s="291"/>
      <c r="AX35" s="309" t="s">
        <v>68</v>
      </c>
      <c r="AY35" s="309"/>
      <c r="AZ35" s="200"/>
      <c r="BA35" s="94">
        <f>SUM(BA34)</f>
        <v>59535.839999999997</v>
      </c>
      <c r="BB35" s="137"/>
      <c r="BC35" s="200"/>
      <c r="BD35" s="205"/>
      <c r="BE35" s="95">
        <f>SUM(BE34)</f>
        <v>59535.839999999997</v>
      </c>
      <c r="BF35" s="291"/>
      <c r="BG35" s="291"/>
      <c r="BH35" s="291"/>
      <c r="BI35" s="291"/>
      <c r="BJ35" s="291"/>
      <c r="BK35" s="291"/>
      <c r="BL35" s="291"/>
      <c r="BM35" s="291"/>
      <c r="BN35" s="291"/>
      <c r="BO35" s="291"/>
      <c r="BP35" s="291"/>
      <c r="BQ35" s="291"/>
      <c r="BR35" s="291"/>
      <c r="BS35" s="291"/>
      <c r="BT35" s="291"/>
      <c r="BU35" s="291"/>
      <c r="BV35" s="291"/>
      <c r="BW35" s="291"/>
      <c r="BX35" s="291"/>
      <c r="BY35" s="291"/>
      <c r="BZ35" s="291"/>
      <c r="CA35" s="291"/>
      <c r="CB35" s="291"/>
      <c r="CC35" s="291"/>
    </row>
    <row r="36" spans="1:81" ht="18" thickTop="1" x14ac:dyDescent="0.3">
      <c r="A36" s="305" t="s">
        <v>391</v>
      </c>
      <c r="B36" s="305"/>
      <c r="C36" s="305"/>
      <c r="D36" s="305"/>
      <c r="E36" s="305"/>
      <c r="F36" s="305"/>
      <c r="G36" s="305"/>
      <c r="H36" s="291"/>
      <c r="I36" s="291"/>
      <c r="J36" s="199"/>
      <c r="K36" s="67" t="s">
        <v>392</v>
      </c>
      <c r="L36" s="44"/>
      <c r="M36" s="44"/>
      <c r="N36" s="44">
        <v>98700</v>
      </c>
      <c r="O36" s="291"/>
      <c r="P36" s="43"/>
      <c r="Q36" s="43" t="s">
        <v>198</v>
      </c>
      <c r="R36" s="44"/>
      <c r="S36" s="44">
        <v>5352</v>
      </c>
      <c r="T36" s="44"/>
      <c r="U36" s="291"/>
      <c r="V36" s="43"/>
      <c r="W36" s="43"/>
      <c r="X36" s="44"/>
      <c r="Y36" s="44"/>
      <c r="Z36" s="44"/>
      <c r="AA36" s="291"/>
      <c r="AB36" s="291"/>
      <c r="AC36" s="291"/>
      <c r="AD36" s="291"/>
      <c r="AE36" s="291"/>
      <c r="AF36" s="291"/>
      <c r="AG36" s="291"/>
      <c r="AH36" s="291"/>
      <c r="AI36" s="291"/>
      <c r="AJ36" s="291"/>
      <c r="AK36" s="291"/>
      <c r="AL36" s="291"/>
      <c r="AM36" s="291"/>
      <c r="AN36" s="291"/>
      <c r="AO36" s="291"/>
      <c r="AP36" s="291"/>
      <c r="AQ36" s="291"/>
      <c r="AR36" s="291"/>
      <c r="AS36" s="291"/>
      <c r="AT36" s="291"/>
      <c r="AU36" s="291"/>
      <c r="AV36" s="291"/>
      <c r="AW36" s="291"/>
      <c r="AX36" s="291"/>
      <c r="AY36" s="291"/>
      <c r="AZ36" s="291"/>
      <c r="BA36" s="291"/>
      <c r="BB36" s="291"/>
      <c r="BC36" s="291"/>
      <c r="BD36" s="291"/>
      <c r="BE36" s="291"/>
      <c r="BF36" s="291"/>
      <c r="BG36" s="291"/>
      <c r="BH36" s="291"/>
      <c r="BI36" s="291"/>
      <c r="BJ36" s="291"/>
      <c r="BK36" s="291"/>
      <c r="BL36" s="291"/>
      <c r="BM36" s="291"/>
      <c r="BN36" s="291"/>
      <c r="BO36" s="291"/>
      <c r="BP36" s="291"/>
      <c r="BQ36" s="291"/>
      <c r="BR36" s="291"/>
      <c r="BS36" s="291"/>
      <c r="BT36" s="291"/>
      <c r="BU36" s="291"/>
      <c r="BV36" s="291"/>
      <c r="BW36" s="291"/>
      <c r="BX36" s="291"/>
      <c r="BY36" s="291"/>
      <c r="BZ36" s="291"/>
      <c r="CA36" s="291"/>
      <c r="CB36" s="291"/>
      <c r="CC36" s="291"/>
    </row>
    <row r="37" spans="1:81" ht="17.25" x14ac:dyDescent="0.3">
      <c r="A37" s="291"/>
      <c r="B37" s="291"/>
      <c r="C37" s="291"/>
      <c r="D37" s="291"/>
      <c r="E37" s="291"/>
      <c r="F37" s="291"/>
      <c r="G37" s="291"/>
      <c r="H37" s="291"/>
      <c r="I37" s="291"/>
      <c r="J37" s="199"/>
      <c r="K37" s="67" t="s">
        <v>169</v>
      </c>
      <c r="L37" s="44"/>
      <c r="M37" s="44"/>
      <c r="N37" s="44">
        <v>7896</v>
      </c>
      <c r="O37" s="291"/>
      <c r="P37" s="43"/>
      <c r="Q37" s="67" t="s">
        <v>43</v>
      </c>
      <c r="R37" s="44"/>
      <c r="S37" s="44"/>
      <c r="T37" s="44">
        <v>36861.9</v>
      </c>
      <c r="U37" s="291"/>
      <c r="V37" s="43"/>
      <c r="W37" s="43"/>
      <c r="X37" s="44"/>
      <c r="Y37" s="44"/>
      <c r="Z37" s="44"/>
      <c r="AA37" s="291"/>
      <c r="AB37" s="291"/>
      <c r="AC37" s="291"/>
      <c r="AD37" s="291"/>
      <c r="AE37" s="291"/>
      <c r="AF37" s="291"/>
      <c r="AG37" s="291"/>
      <c r="AH37" s="291"/>
      <c r="AI37" s="341" t="s">
        <v>348</v>
      </c>
      <c r="AJ37" s="341"/>
      <c r="AK37" s="291"/>
      <c r="AL37" s="341" t="s">
        <v>376</v>
      </c>
      <c r="AM37" s="341"/>
      <c r="AN37" s="291"/>
      <c r="AO37" s="240" t="s">
        <v>48</v>
      </c>
      <c r="AP37" s="240"/>
      <c r="AQ37" s="291"/>
      <c r="AR37" s="341" t="s">
        <v>34</v>
      </c>
      <c r="AS37" s="341"/>
      <c r="AT37" s="291"/>
      <c r="AU37" s="341" t="s">
        <v>211</v>
      </c>
      <c r="AV37" s="341"/>
      <c r="AW37" s="291"/>
      <c r="AX37" s="307" t="s">
        <v>339</v>
      </c>
      <c r="AY37" s="307"/>
      <c r="AZ37" s="291"/>
      <c r="BA37" s="307" t="s">
        <v>393</v>
      </c>
      <c r="BB37" s="307"/>
      <c r="BC37" s="291"/>
      <c r="BD37" s="307" t="s">
        <v>53</v>
      </c>
      <c r="BE37" s="307"/>
      <c r="BF37" s="291"/>
      <c r="BG37" s="291"/>
      <c r="BH37" s="291"/>
      <c r="BI37" s="291"/>
      <c r="BJ37" s="291"/>
      <c r="BK37" s="291"/>
      <c r="BL37" s="291"/>
      <c r="BM37" s="291"/>
      <c r="BN37" s="291"/>
      <c r="BO37" s="291"/>
      <c r="BP37" s="291"/>
      <c r="BQ37" s="291"/>
      <c r="BR37" s="291"/>
      <c r="BS37" s="291"/>
      <c r="BT37" s="291"/>
      <c r="BU37" s="291"/>
      <c r="BV37" s="291"/>
      <c r="BW37" s="291"/>
      <c r="BX37" s="291"/>
      <c r="BY37" s="291"/>
      <c r="BZ37" s="291"/>
      <c r="CA37" s="291"/>
      <c r="CB37" s="291"/>
      <c r="CC37" s="291"/>
    </row>
    <row r="38" spans="1:81" ht="17.25" x14ac:dyDescent="0.3">
      <c r="A38" s="291"/>
      <c r="B38" s="291"/>
      <c r="C38" s="291"/>
      <c r="D38" s="291"/>
      <c r="E38" s="291"/>
      <c r="F38" s="291"/>
      <c r="G38" s="291"/>
      <c r="H38" s="291"/>
      <c r="I38" s="291"/>
      <c r="J38" s="199"/>
      <c r="K38" s="67" t="s">
        <v>57</v>
      </c>
      <c r="L38" s="44"/>
      <c r="M38" s="44"/>
      <c r="N38" s="44">
        <v>7896</v>
      </c>
      <c r="O38" s="291"/>
      <c r="P38" s="43"/>
      <c r="Q38" s="67" t="s">
        <v>202</v>
      </c>
      <c r="R38" s="44"/>
      <c r="S38" s="44"/>
      <c r="T38" s="44">
        <v>5352</v>
      </c>
      <c r="U38" s="291"/>
      <c r="V38" s="43"/>
      <c r="W38" s="43"/>
      <c r="X38" s="44"/>
      <c r="Y38" s="44"/>
      <c r="Z38" s="44"/>
      <c r="AA38" s="291"/>
      <c r="AB38" s="291"/>
      <c r="AC38" s="291"/>
      <c r="AD38" s="291"/>
      <c r="AE38" s="291"/>
      <c r="AF38" s="291"/>
      <c r="AG38" s="291"/>
      <c r="AH38" s="291"/>
      <c r="AI38" s="74">
        <v>4166.66</v>
      </c>
      <c r="AJ38" s="75">
        <v>50000.24</v>
      </c>
      <c r="AK38" s="291"/>
      <c r="AL38" s="74"/>
      <c r="AM38" s="75">
        <v>150000</v>
      </c>
      <c r="AN38" s="291"/>
      <c r="AO38" s="74">
        <v>59535.839999999997</v>
      </c>
      <c r="AP38" s="75">
        <v>59535.839999999997</v>
      </c>
      <c r="AQ38" s="291"/>
      <c r="AR38" s="74"/>
      <c r="AS38" s="75">
        <v>98700</v>
      </c>
      <c r="AT38" s="291"/>
      <c r="AU38" s="74"/>
      <c r="AV38" s="75">
        <v>33400</v>
      </c>
      <c r="AW38" s="291"/>
      <c r="AX38" s="74"/>
      <c r="AY38" s="75">
        <v>665</v>
      </c>
      <c r="AZ38" s="291"/>
      <c r="BA38" s="74"/>
      <c r="BB38" s="75">
        <v>1190.72</v>
      </c>
      <c r="BC38" s="291"/>
      <c r="BD38" s="74">
        <v>50000</v>
      </c>
      <c r="BE38" s="75"/>
      <c r="BF38" s="291"/>
      <c r="BG38" s="291"/>
      <c r="BH38" s="291"/>
      <c r="BI38" s="291"/>
      <c r="BJ38" s="291"/>
      <c r="BK38" s="291"/>
      <c r="BL38" s="291"/>
      <c r="BM38" s="291"/>
      <c r="BN38" s="291"/>
      <c r="BO38" s="291"/>
      <c r="BP38" s="291"/>
      <c r="BQ38" s="291"/>
      <c r="BR38" s="291"/>
      <c r="BS38" s="291"/>
      <c r="BT38" s="291"/>
      <c r="BU38" s="291"/>
      <c r="BV38" s="291"/>
      <c r="BW38" s="291"/>
      <c r="BX38" s="291"/>
      <c r="BY38" s="291"/>
      <c r="BZ38" s="291"/>
      <c r="CA38" s="291"/>
      <c r="CB38" s="291"/>
      <c r="CC38" s="291"/>
    </row>
    <row r="39" spans="1:81" ht="17.25" x14ac:dyDescent="0.3">
      <c r="A39" s="291"/>
      <c r="B39" s="291"/>
      <c r="C39" s="291"/>
      <c r="D39" s="291"/>
      <c r="E39" s="291"/>
      <c r="F39" s="291"/>
      <c r="G39" s="291"/>
      <c r="H39" s="291"/>
      <c r="I39" s="291"/>
      <c r="J39" s="199"/>
      <c r="K39" s="67" t="s">
        <v>42</v>
      </c>
      <c r="L39" s="44"/>
      <c r="M39" s="44"/>
      <c r="N39" s="44">
        <v>2289.84</v>
      </c>
      <c r="O39" s="291"/>
      <c r="P39" s="43"/>
      <c r="Q39" s="67" t="s">
        <v>42</v>
      </c>
      <c r="R39" s="44"/>
      <c r="S39" s="44"/>
      <c r="T39" s="44">
        <v>1940.1</v>
      </c>
      <c r="U39" s="291"/>
      <c r="V39" s="43"/>
      <c r="W39" s="43"/>
      <c r="X39" s="44"/>
      <c r="Y39" s="44"/>
      <c r="Z39" s="44"/>
      <c r="AA39" s="291"/>
      <c r="AB39" s="291"/>
      <c r="AC39" s="291"/>
      <c r="AD39" s="291"/>
      <c r="AE39" s="291"/>
      <c r="AF39" s="291"/>
      <c r="AG39" s="291"/>
      <c r="AH39" s="291"/>
      <c r="AI39" s="74"/>
      <c r="AJ39" s="81"/>
      <c r="AK39" s="291"/>
      <c r="AL39" s="74"/>
      <c r="AM39" s="81"/>
      <c r="AN39" s="291"/>
      <c r="AO39" s="74"/>
      <c r="AP39" s="81"/>
      <c r="AQ39" s="291"/>
      <c r="AR39" s="74"/>
      <c r="AS39" s="81"/>
      <c r="AT39" s="291"/>
      <c r="AU39" s="74"/>
      <c r="AV39" s="81"/>
      <c r="AW39" s="291"/>
      <c r="AX39" s="74"/>
      <c r="AY39" s="81"/>
      <c r="AZ39" s="291"/>
      <c r="BA39" s="74"/>
      <c r="BB39" s="81"/>
      <c r="BC39" s="291"/>
      <c r="BD39" s="74"/>
      <c r="BE39" s="81"/>
      <c r="BF39" s="291"/>
      <c r="BG39" s="291"/>
      <c r="BH39" s="291"/>
      <c r="BI39" s="291"/>
      <c r="BJ39" s="291"/>
      <c r="BK39" s="291"/>
      <c r="BL39" s="291"/>
      <c r="BM39" s="291"/>
      <c r="BN39" s="291"/>
      <c r="BO39" s="291"/>
      <c r="BP39" s="291"/>
      <c r="BQ39" s="291"/>
      <c r="BR39" s="291"/>
      <c r="BS39" s="291"/>
      <c r="BT39" s="291"/>
      <c r="BU39" s="291"/>
      <c r="BV39" s="291"/>
      <c r="BW39" s="291"/>
      <c r="BX39" s="291"/>
      <c r="BY39" s="291"/>
      <c r="BZ39" s="291"/>
      <c r="CA39" s="291"/>
      <c r="CB39" s="291"/>
      <c r="CC39" s="291"/>
    </row>
    <row r="40" spans="1:81" ht="17.25" x14ac:dyDescent="0.3">
      <c r="A40" s="291"/>
      <c r="B40" s="291"/>
      <c r="C40" s="291"/>
      <c r="D40" s="291"/>
      <c r="E40" s="291"/>
      <c r="F40" s="291"/>
      <c r="G40" s="291"/>
      <c r="H40" s="291"/>
      <c r="I40" s="291"/>
      <c r="J40" s="199"/>
      <c r="K40" s="43" t="s">
        <v>394</v>
      </c>
      <c r="L40" s="44"/>
      <c r="M40" s="44"/>
      <c r="N40" s="44"/>
      <c r="O40" s="291"/>
      <c r="P40" s="43"/>
      <c r="Q40" s="43" t="s">
        <v>395</v>
      </c>
      <c r="R40" s="44"/>
      <c r="S40" s="44"/>
      <c r="T40" s="44"/>
      <c r="U40" s="291"/>
      <c r="V40" s="43"/>
      <c r="W40" s="43"/>
      <c r="X40" s="44"/>
      <c r="Y40" s="44"/>
      <c r="Z40" s="44"/>
      <c r="AA40" s="291"/>
      <c r="AB40" s="291"/>
      <c r="AC40" s="291"/>
      <c r="AD40" s="291"/>
      <c r="AE40" s="291"/>
      <c r="AF40" s="291"/>
      <c r="AG40" s="291"/>
      <c r="AH40" s="291"/>
      <c r="AI40" s="74"/>
      <c r="AJ40" s="81"/>
      <c r="AK40" s="291"/>
      <c r="AL40" s="74"/>
      <c r="AM40" s="81"/>
      <c r="AN40" s="291"/>
      <c r="AO40" s="74"/>
      <c r="AP40" s="81"/>
      <c r="AQ40" s="291"/>
      <c r="AR40" s="74"/>
      <c r="AS40" s="81"/>
      <c r="AT40" s="291"/>
      <c r="AU40" s="74"/>
      <c r="AV40" s="81"/>
      <c r="AW40" s="291"/>
      <c r="AX40" s="74"/>
      <c r="AY40" s="81"/>
      <c r="AZ40" s="291"/>
      <c r="BA40" s="74"/>
      <c r="BB40" s="81"/>
      <c r="BC40" s="291"/>
      <c r="BD40" s="74"/>
      <c r="BE40" s="81"/>
      <c r="BF40" s="291"/>
      <c r="BG40" s="291"/>
      <c r="BH40" s="291"/>
      <c r="BI40" s="291"/>
      <c r="BJ40" s="291"/>
      <c r="BK40" s="291"/>
      <c r="BL40" s="291"/>
      <c r="BM40" s="291"/>
      <c r="BN40" s="291"/>
      <c r="BO40" s="291"/>
      <c r="BP40" s="291"/>
      <c r="BQ40" s="291"/>
      <c r="BR40" s="291"/>
      <c r="BS40" s="291"/>
      <c r="BT40" s="291"/>
      <c r="BU40" s="291"/>
      <c r="BV40" s="291"/>
      <c r="BW40" s="291"/>
      <c r="BX40" s="291"/>
      <c r="BY40" s="291"/>
      <c r="BZ40" s="291"/>
      <c r="CA40" s="291"/>
      <c r="CB40" s="291"/>
      <c r="CC40" s="291"/>
    </row>
    <row r="41" spans="1:81" ht="18" thickBot="1" x14ac:dyDescent="0.35">
      <c r="A41" s="291"/>
      <c r="B41" s="291"/>
      <c r="C41" s="291"/>
      <c r="D41" s="291"/>
      <c r="E41" s="291"/>
      <c r="F41" s="291"/>
      <c r="G41" s="291"/>
      <c r="H41" s="291"/>
      <c r="I41" s="291"/>
      <c r="J41" s="199"/>
      <c r="K41" s="197" t="s">
        <v>138</v>
      </c>
      <c r="L41" s="43"/>
      <c r="M41" s="50">
        <f>SUM(M6:M40)</f>
        <v>2792475.9</v>
      </c>
      <c r="N41" s="50">
        <f>SUM(N7:N40)</f>
        <v>2792475.9</v>
      </c>
      <c r="O41" s="291"/>
      <c r="P41" s="43"/>
      <c r="Q41" s="197" t="s">
        <v>138</v>
      </c>
      <c r="R41" s="44"/>
      <c r="S41" s="50">
        <f>SUM(S6:S40)</f>
        <v>374443.86</v>
      </c>
      <c r="T41" s="50">
        <f>SUM(T7:T40)</f>
        <v>374443.86</v>
      </c>
      <c r="U41" s="291"/>
      <c r="V41" s="43"/>
      <c r="W41" s="197" t="s">
        <v>138</v>
      </c>
      <c r="X41" s="44"/>
      <c r="Y41" s="50">
        <f>SUM(Y6:Y40)</f>
        <v>92422.38</v>
      </c>
      <c r="Z41" s="50">
        <f>SUM(Z7:Z40)</f>
        <v>92422.38</v>
      </c>
      <c r="AA41" s="291"/>
      <c r="AB41" s="291"/>
      <c r="AC41" s="291"/>
      <c r="AD41" s="291"/>
      <c r="AE41" s="291"/>
      <c r="AF41" s="291"/>
      <c r="AG41" s="291"/>
      <c r="AH41" s="291"/>
      <c r="AI41" s="74"/>
      <c r="AJ41" s="81"/>
      <c r="AK41" s="291"/>
      <c r="AL41" s="74"/>
      <c r="AM41" s="81"/>
      <c r="AN41" s="291"/>
      <c r="AO41" s="74"/>
      <c r="AP41" s="81"/>
      <c r="AQ41" s="291"/>
      <c r="AR41" s="74"/>
      <c r="AS41" s="81"/>
      <c r="AT41" s="291"/>
      <c r="AU41" s="74"/>
      <c r="AV41" s="81"/>
      <c r="AW41" s="291"/>
      <c r="AX41" s="74"/>
      <c r="AY41" s="81"/>
      <c r="AZ41" s="291"/>
      <c r="BA41" s="74"/>
      <c r="BB41" s="81"/>
      <c r="BC41" s="291"/>
      <c r="BD41" s="74"/>
      <c r="BE41" s="81"/>
      <c r="BF41" s="291"/>
      <c r="BG41" s="291"/>
      <c r="BH41" s="291"/>
      <c r="BI41" s="291"/>
      <c r="BJ41" s="291"/>
      <c r="BK41" s="291"/>
      <c r="BL41" s="291"/>
      <c r="BM41" s="291"/>
      <c r="BN41" s="291"/>
      <c r="BO41" s="291"/>
      <c r="BP41" s="291"/>
      <c r="BQ41" s="291"/>
      <c r="BR41" s="291"/>
      <c r="BS41" s="291"/>
      <c r="BT41" s="291"/>
      <c r="BU41" s="291"/>
      <c r="BV41" s="291"/>
      <c r="BW41" s="291"/>
      <c r="BX41" s="291"/>
      <c r="BY41" s="291"/>
      <c r="BZ41" s="291"/>
      <c r="CA41" s="291"/>
      <c r="CB41" s="291"/>
      <c r="CC41" s="291"/>
    </row>
    <row r="42" spans="1:81" ht="18" thickTop="1" x14ac:dyDescent="0.3">
      <c r="A42" s="291"/>
      <c r="B42" s="291"/>
      <c r="C42" s="291"/>
      <c r="D42" s="291"/>
      <c r="E42" s="291"/>
      <c r="F42" s="291"/>
      <c r="G42" s="291"/>
      <c r="H42" s="291"/>
      <c r="I42" s="291"/>
      <c r="J42" s="291"/>
      <c r="K42" s="291"/>
      <c r="L42" s="291"/>
      <c r="M42" s="291"/>
      <c r="N42" s="291"/>
      <c r="O42" s="291"/>
      <c r="P42" s="47"/>
      <c r="Q42" s="47"/>
      <c r="R42" s="100"/>
      <c r="S42" s="100"/>
      <c r="T42" s="100"/>
      <c r="U42" s="291"/>
      <c r="V42" s="291"/>
      <c r="W42" s="291"/>
      <c r="X42" s="291"/>
      <c r="Y42" s="291"/>
      <c r="Z42" s="291"/>
      <c r="AA42" s="291"/>
      <c r="AB42" s="291"/>
      <c r="AC42" s="291"/>
      <c r="AD42" s="291"/>
      <c r="AE42" s="291"/>
      <c r="AF42" s="291"/>
      <c r="AG42" s="291"/>
      <c r="AH42" s="291"/>
      <c r="AI42" s="74"/>
      <c r="AJ42" s="81"/>
      <c r="AK42" s="291"/>
      <c r="AL42" s="74"/>
      <c r="AM42" s="81"/>
      <c r="AN42" s="291"/>
      <c r="AO42" s="74"/>
      <c r="AP42" s="81"/>
      <c r="AQ42" s="291"/>
      <c r="AR42" s="74"/>
      <c r="AS42" s="81"/>
      <c r="AT42" s="291"/>
      <c r="AU42" s="74"/>
      <c r="AV42" s="81"/>
      <c r="AW42" s="291"/>
      <c r="AX42" s="74"/>
      <c r="AY42" s="81"/>
      <c r="AZ42" s="291"/>
      <c r="BA42" s="74"/>
      <c r="BB42" s="81"/>
      <c r="BC42" s="291"/>
      <c r="BD42" s="74"/>
      <c r="BE42" s="81"/>
      <c r="BF42" s="291"/>
      <c r="BG42" s="291"/>
      <c r="BH42" s="291"/>
      <c r="BI42" s="291"/>
      <c r="BJ42" s="291"/>
      <c r="BK42" s="291"/>
      <c r="BL42" s="291"/>
      <c r="BM42" s="291"/>
      <c r="BN42" s="291"/>
      <c r="BO42" s="291"/>
      <c r="BP42" s="291"/>
      <c r="BQ42" s="291"/>
      <c r="BR42" s="291"/>
      <c r="BS42" s="291"/>
      <c r="BT42" s="291"/>
      <c r="BU42" s="291"/>
      <c r="BV42" s="291"/>
      <c r="BW42" s="291"/>
      <c r="BX42" s="291"/>
      <c r="BY42" s="291"/>
      <c r="BZ42" s="291"/>
      <c r="CA42" s="291"/>
      <c r="CB42" s="291"/>
      <c r="CC42" s="291"/>
    </row>
    <row r="43" spans="1:81" ht="17.25" x14ac:dyDescent="0.3">
      <c r="A43" s="291"/>
      <c r="B43" s="291"/>
      <c r="C43" s="291"/>
      <c r="D43" s="291"/>
      <c r="E43" s="291"/>
      <c r="F43" s="291"/>
      <c r="G43" s="291"/>
      <c r="H43" s="291"/>
      <c r="I43" s="291"/>
      <c r="J43" s="291"/>
      <c r="K43" s="291"/>
      <c r="L43" s="291"/>
      <c r="M43" s="291"/>
      <c r="N43" s="291"/>
      <c r="O43" s="291"/>
      <c r="P43" s="291"/>
      <c r="Q43" s="291"/>
      <c r="R43" s="291"/>
      <c r="S43" s="291"/>
      <c r="T43" s="291"/>
      <c r="U43" s="291"/>
      <c r="V43" s="291"/>
      <c r="W43" s="291"/>
      <c r="X43" s="291"/>
      <c r="Y43" s="291"/>
      <c r="Z43" s="291"/>
      <c r="AA43" s="291"/>
      <c r="AB43" s="291"/>
      <c r="AC43" s="291"/>
      <c r="AD43" s="291"/>
      <c r="AE43" s="291"/>
      <c r="AF43" s="291"/>
      <c r="AG43" s="291"/>
      <c r="AH43" s="291"/>
      <c r="AI43" s="74"/>
      <c r="AJ43" s="81"/>
      <c r="AK43" s="291"/>
      <c r="AL43" s="74"/>
      <c r="AM43" s="81"/>
      <c r="AN43" s="291"/>
      <c r="AO43" s="74"/>
      <c r="AP43" s="81"/>
      <c r="AQ43" s="291"/>
      <c r="AR43" s="74"/>
      <c r="AS43" s="81"/>
      <c r="AT43" s="291"/>
      <c r="AU43" s="74"/>
      <c r="AV43" s="81"/>
      <c r="AW43" s="291"/>
      <c r="AX43" s="74"/>
      <c r="AY43" s="81"/>
      <c r="AZ43" s="291"/>
      <c r="BA43" s="74"/>
      <c r="BB43" s="81"/>
      <c r="BC43" s="291"/>
      <c r="BD43" s="74"/>
      <c r="BE43" s="81"/>
      <c r="BF43" s="291"/>
      <c r="BG43" s="291"/>
      <c r="BH43" s="291"/>
      <c r="BI43" s="291"/>
      <c r="BJ43" s="291"/>
      <c r="BK43" s="291"/>
      <c r="BL43" s="291"/>
      <c r="BM43" s="291"/>
      <c r="BN43" s="291"/>
      <c r="BO43" s="291"/>
      <c r="BP43" s="291"/>
      <c r="BQ43" s="291"/>
      <c r="BR43" s="291"/>
      <c r="BS43" s="291"/>
      <c r="BT43" s="291"/>
      <c r="BU43" s="291"/>
      <c r="BV43" s="291"/>
      <c r="BW43" s="291"/>
      <c r="BX43" s="291"/>
      <c r="BY43" s="291"/>
      <c r="BZ43" s="291"/>
      <c r="CA43" s="291"/>
      <c r="CB43" s="291"/>
      <c r="CC43" s="291"/>
    </row>
    <row r="44" spans="1:81" ht="17.25" x14ac:dyDescent="0.3">
      <c r="A44" s="291"/>
      <c r="B44" s="291"/>
      <c r="C44" s="291"/>
      <c r="D44" s="291"/>
      <c r="E44" s="291"/>
      <c r="F44" s="291"/>
      <c r="G44" s="291"/>
      <c r="H44" s="291"/>
      <c r="I44" s="291"/>
      <c r="J44" s="291"/>
      <c r="K44" s="291"/>
      <c r="L44" s="291"/>
      <c r="M44" s="291"/>
      <c r="N44" s="291"/>
      <c r="O44" s="291"/>
      <c r="P44" s="291"/>
      <c r="Q44" s="291"/>
      <c r="R44" s="291"/>
      <c r="S44" s="291"/>
      <c r="T44" s="291"/>
      <c r="U44" s="291"/>
      <c r="V44" s="291"/>
      <c r="W44" s="291"/>
      <c r="X44" s="291"/>
      <c r="Y44" s="291"/>
      <c r="Z44" s="291"/>
      <c r="AA44" s="291"/>
      <c r="AB44" s="291"/>
      <c r="AC44" s="291"/>
      <c r="AD44" s="291"/>
      <c r="AE44" s="291"/>
      <c r="AF44" s="291"/>
      <c r="AG44" s="291"/>
      <c r="AH44" s="291"/>
      <c r="AI44" s="74"/>
      <c r="AJ44" s="81"/>
      <c r="AK44" s="291"/>
      <c r="AL44" s="74"/>
      <c r="AM44" s="81"/>
      <c r="AN44" s="291"/>
      <c r="AO44" s="74"/>
      <c r="AP44" s="81"/>
      <c r="AQ44" s="291"/>
      <c r="AR44" s="74"/>
      <c r="AS44" s="81"/>
      <c r="AT44" s="291"/>
      <c r="AU44" s="74"/>
      <c r="AV44" s="81"/>
      <c r="AW44" s="291"/>
      <c r="AX44" s="74"/>
      <c r="AY44" s="81"/>
      <c r="AZ44" s="291"/>
      <c r="BA44" s="74"/>
      <c r="BB44" s="81"/>
      <c r="BC44" s="291"/>
      <c r="BD44" s="74"/>
      <c r="BE44" s="81"/>
      <c r="BF44" s="291"/>
      <c r="BG44" s="291"/>
      <c r="BH44" s="291"/>
      <c r="BI44" s="291"/>
      <c r="BJ44" s="291"/>
      <c r="BK44" s="291"/>
      <c r="BL44" s="291"/>
      <c r="BM44" s="291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</row>
    <row r="45" spans="1:81" ht="17.25" x14ac:dyDescent="0.3">
      <c r="A45" s="291"/>
      <c r="B45" s="291"/>
      <c r="C45" s="291"/>
      <c r="D45" s="291"/>
      <c r="E45" s="291"/>
      <c r="F45" s="291"/>
      <c r="G45" s="291"/>
      <c r="H45" s="291"/>
      <c r="I45" s="291"/>
      <c r="J45" s="291"/>
      <c r="K45" s="291"/>
      <c r="L45" s="291"/>
      <c r="M45" s="291"/>
      <c r="N45" s="291"/>
      <c r="O45" s="291"/>
      <c r="P45" s="291"/>
      <c r="Q45" s="291"/>
      <c r="R45" s="291"/>
      <c r="S45" s="291"/>
      <c r="T45" s="291"/>
      <c r="U45" s="291"/>
      <c r="V45" s="291"/>
      <c r="W45" s="291"/>
      <c r="X45" s="291"/>
      <c r="Y45" s="291"/>
      <c r="Z45" s="291"/>
      <c r="AA45" s="291"/>
      <c r="AB45" s="291"/>
      <c r="AC45" s="291"/>
      <c r="AD45" s="291"/>
      <c r="AE45" s="291"/>
      <c r="AF45" s="291"/>
      <c r="AG45" s="291"/>
      <c r="AH45" s="291"/>
      <c r="AI45" s="71">
        <f>SUM(AI38:AI44)</f>
        <v>4166.66</v>
      </c>
      <c r="AJ45" s="93">
        <f>SUM(AJ38:AJ44)</f>
        <v>50000.24</v>
      </c>
      <c r="AK45" s="291"/>
      <c r="AL45" s="71"/>
      <c r="AM45" s="93">
        <f>SUM(AM38:AM44)</f>
        <v>150000</v>
      </c>
      <c r="AN45" s="291"/>
      <c r="AO45" s="71">
        <f>SUM(AO38:AO44)</f>
        <v>59535.839999999997</v>
      </c>
      <c r="AP45" s="75">
        <f>SUM(AP38:AP44)</f>
        <v>59535.839999999997</v>
      </c>
      <c r="AQ45" s="291"/>
      <c r="AR45" s="71">
        <v>98700</v>
      </c>
      <c r="AS45" s="93">
        <f>SUM(AS38:AS44)</f>
        <v>98700</v>
      </c>
      <c r="AT45" s="291"/>
      <c r="AU45" s="71"/>
      <c r="AV45" s="93">
        <f>SUM(AV38:AV44)</f>
        <v>33400</v>
      </c>
      <c r="AW45" s="291"/>
      <c r="AX45" s="71"/>
      <c r="AY45" s="93">
        <f>SUM(AY38:AY44)</f>
        <v>665</v>
      </c>
      <c r="AZ45" s="291"/>
      <c r="BA45" s="71"/>
      <c r="BB45" s="93">
        <f>SUM(BB38:BB44)</f>
        <v>1190.72</v>
      </c>
      <c r="BC45" s="291"/>
      <c r="BD45" s="71">
        <f>SUM(BD38:BD44)</f>
        <v>50000</v>
      </c>
      <c r="BE45" s="93"/>
      <c r="BF45" s="291"/>
      <c r="BG45" s="291"/>
      <c r="BH45" s="291"/>
      <c r="BI45" s="291"/>
      <c r="BJ45" s="291"/>
      <c r="BK45" s="291"/>
      <c r="BL45" s="291"/>
      <c r="BM45" s="291"/>
      <c r="BN45" s="291"/>
      <c r="BO45" s="291"/>
      <c r="BP45" s="291"/>
      <c r="BQ45" s="291"/>
      <c r="BR45" s="291"/>
      <c r="BS45" s="291"/>
      <c r="BT45" s="291"/>
      <c r="BU45" s="291"/>
      <c r="BV45" s="291"/>
      <c r="BW45" s="291"/>
      <c r="BX45" s="291"/>
      <c r="BY45" s="291"/>
      <c r="BZ45" s="291"/>
      <c r="CA45" s="291"/>
      <c r="CB45" s="291"/>
      <c r="CC45" s="291"/>
    </row>
    <row r="46" spans="1:81" ht="18" thickBot="1" x14ac:dyDescent="0.35">
      <c r="A46" s="291"/>
      <c r="B46" s="291"/>
      <c r="C46" s="291"/>
      <c r="D46" s="291"/>
      <c r="E46" s="291"/>
      <c r="F46" s="291"/>
      <c r="G46" s="291"/>
      <c r="H46" s="291"/>
      <c r="I46" s="291"/>
      <c r="J46" s="291"/>
      <c r="K46" s="291"/>
      <c r="L46" s="291"/>
      <c r="M46" s="291"/>
      <c r="N46" s="291"/>
      <c r="O46" s="291"/>
      <c r="P46" s="291"/>
      <c r="Q46" s="291"/>
      <c r="R46" s="291"/>
      <c r="S46" s="291"/>
      <c r="T46" s="291"/>
      <c r="U46" s="291"/>
      <c r="V46" s="291"/>
      <c r="W46" s="291"/>
      <c r="X46" s="291"/>
      <c r="Y46" s="291"/>
      <c r="Z46" s="291"/>
      <c r="AA46" s="291"/>
      <c r="AB46" s="291"/>
      <c r="AC46" s="291"/>
      <c r="AD46" s="291"/>
      <c r="AE46" s="291"/>
      <c r="AF46" s="291"/>
      <c r="AG46" s="291"/>
      <c r="AH46" s="291"/>
      <c r="AI46" s="205"/>
      <c r="AJ46" s="95">
        <f>AJ45-AI45</f>
        <v>45833.58</v>
      </c>
      <c r="AK46" s="200"/>
      <c r="AL46" s="205"/>
      <c r="AM46" s="95">
        <f>SUM(AM45)</f>
        <v>150000</v>
      </c>
      <c r="AN46" s="200"/>
      <c r="AO46" s="340" t="s">
        <v>68</v>
      </c>
      <c r="AP46" s="340"/>
      <c r="AQ46" s="200"/>
      <c r="AR46" s="340" t="s">
        <v>68</v>
      </c>
      <c r="AS46" s="340"/>
      <c r="AT46" s="200"/>
      <c r="AU46" s="241"/>
      <c r="AV46" s="235">
        <f>SUM(AV45)</f>
        <v>33400</v>
      </c>
      <c r="AW46" s="291"/>
      <c r="AX46" s="236"/>
      <c r="AY46" s="235">
        <f>SUM(AY45)</f>
        <v>665</v>
      </c>
      <c r="AZ46" s="242"/>
      <c r="BA46" s="243"/>
      <c r="BB46" s="235">
        <f>SUM(BB45)</f>
        <v>1190.72</v>
      </c>
      <c r="BC46" s="242"/>
      <c r="BD46" s="239">
        <f>SUM(BD45)</f>
        <v>50000</v>
      </c>
      <c r="BE46" s="237"/>
      <c r="BF46" s="291"/>
      <c r="BG46" s="291"/>
      <c r="BH46" s="291"/>
      <c r="BI46" s="291"/>
      <c r="BJ46" s="291"/>
      <c r="BK46" s="291"/>
      <c r="BL46" s="291"/>
      <c r="BM46" s="291"/>
      <c r="BN46" s="291"/>
      <c r="BO46" s="291"/>
      <c r="BP46" s="291"/>
      <c r="BQ46" s="291"/>
      <c r="BR46" s="291"/>
      <c r="BS46" s="291"/>
      <c r="BT46" s="291"/>
      <c r="BU46" s="291"/>
      <c r="BV46" s="291"/>
      <c r="BW46" s="291"/>
      <c r="BX46" s="291"/>
      <c r="BY46" s="291"/>
      <c r="BZ46" s="291"/>
      <c r="CA46" s="291"/>
      <c r="CB46" s="291"/>
      <c r="CC46" s="291"/>
    </row>
    <row r="47" spans="1:81" ht="15.75" thickTop="1" x14ac:dyDescent="0.25">
      <c r="A47" s="291"/>
      <c r="B47" s="291"/>
      <c r="C47" s="291"/>
      <c r="D47" s="291"/>
      <c r="E47" s="291"/>
      <c r="F47" s="291"/>
      <c r="G47" s="291"/>
      <c r="H47" s="291"/>
      <c r="I47" s="291"/>
      <c r="J47" s="291"/>
      <c r="K47" s="291"/>
      <c r="L47" s="291"/>
      <c r="M47" s="291"/>
      <c r="N47" s="291"/>
      <c r="O47" s="291"/>
      <c r="P47" s="291"/>
      <c r="Q47" s="291"/>
      <c r="R47" s="291"/>
      <c r="S47" s="291"/>
      <c r="T47" s="291"/>
      <c r="U47" s="291"/>
      <c r="V47" s="291"/>
      <c r="W47" s="291"/>
      <c r="X47" s="291"/>
      <c r="Y47" s="291"/>
      <c r="Z47" s="291"/>
      <c r="AA47" s="291"/>
      <c r="AB47" s="291"/>
      <c r="AC47" s="291"/>
      <c r="AD47" s="291"/>
      <c r="AE47" s="291"/>
      <c r="AF47" s="291"/>
      <c r="AG47" s="291"/>
      <c r="AH47" s="291"/>
      <c r="AI47" s="291"/>
      <c r="AJ47" s="291"/>
      <c r="AK47" s="291"/>
      <c r="AL47" s="291"/>
      <c r="AM47" s="291"/>
      <c r="AN47" s="291"/>
      <c r="AO47" s="291"/>
      <c r="AP47" s="291"/>
      <c r="AQ47" s="291"/>
      <c r="AR47" s="291"/>
      <c r="AS47" s="291"/>
      <c r="AT47" s="291"/>
      <c r="AU47" s="291"/>
      <c r="AV47" s="291"/>
      <c r="AW47" s="291"/>
      <c r="AX47" s="291"/>
      <c r="AY47" s="291"/>
      <c r="AZ47" s="291"/>
      <c r="BA47" s="291"/>
      <c r="BB47" s="291"/>
      <c r="BC47" s="291"/>
      <c r="BD47" s="291"/>
      <c r="BE47" s="291"/>
      <c r="BF47" s="291"/>
      <c r="BG47" s="291"/>
      <c r="BH47" s="291"/>
      <c r="BI47" s="291"/>
      <c r="BJ47" s="291"/>
      <c r="BK47" s="291"/>
      <c r="BL47" s="291"/>
      <c r="BM47" s="291"/>
      <c r="BN47" s="291"/>
      <c r="BO47" s="291"/>
      <c r="BP47" s="291"/>
      <c r="BQ47" s="291"/>
      <c r="BR47" s="291"/>
      <c r="BS47" s="291"/>
      <c r="BT47" s="291"/>
      <c r="BU47" s="291"/>
      <c r="BV47" s="291"/>
      <c r="BW47" s="291"/>
      <c r="BX47" s="291"/>
      <c r="BY47" s="291"/>
      <c r="BZ47" s="291"/>
      <c r="CA47" s="291"/>
      <c r="CB47" s="291"/>
      <c r="CC47" s="291"/>
    </row>
    <row r="48" spans="1:81" x14ac:dyDescent="0.25">
      <c r="A48" s="291"/>
      <c r="B48" s="291"/>
      <c r="C48" s="291"/>
      <c r="D48" s="291"/>
      <c r="E48" s="291"/>
      <c r="F48" s="291"/>
      <c r="G48" s="291"/>
      <c r="H48" s="291"/>
      <c r="I48" s="291"/>
      <c r="J48" s="291"/>
      <c r="K48" s="291"/>
      <c r="L48" s="291"/>
      <c r="M48" s="291"/>
      <c r="N48" s="291"/>
      <c r="O48" s="291"/>
      <c r="P48" s="291"/>
      <c r="Q48" s="291"/>
      <c r="R48" s="291"/>
      <c r="S48" s="291"/>
      <c r="T48" s="291"/>
      <c r="U48" s="291"/>
      <c r="V48" s="291"/>
      <c r="W48" s="291"/>
      <c r="X48" s="291"/>
      <c r="Y48" s="291"/>
      <c r="Z48" s="291"/>
      <c r="AA48" s="291"/>
      <c r="AB48" s="291"/>
      <c r="AC48" s="291"/>
      <c r="AD48" s="291"/>
      <c r="AE48" s="291"/>
      <c r="AF48" s="291"/>
      <c r="AG48" s="291"/>
      <c r="AH48" s="291"/>
      <c r="AI48" s="291"/>
      <c r="AJ48" s="291"/>
      <c r="AK48" s="291"/>
      <c r="AL48" s="291"/>
      <c r="AM48" s="291"/>
      <c r="AN48" s="291"/>
      <c r="AO48" s="291"/>
      <c r="AP48" s="291"/>
      <c r="AQ48" s="291"/>
      <c r="AR48" s="291"/>
      <c r="AS48" s="291"/>
      <c r="AT48" s="291"/>
      <c r="AU48" s="291"/>
      <c r="AV48" s="291"/>
      <c r="AW48" s="291"/>
      <c r="AX48" s="291"/>
      <c r="AY48" s="291"/>
      <c r="AZ48" s="291"/>
      <c r="BA48" s="291"/>
      <c r="BB48" s="291"/>
      <c r="BC48" s="291"/>
      <c r="BD48" s="291"/>
      <c r="BE48" s="291"/>
      <c r="BF48" s="291"/>
      <c r="BG48" s="291"/>
      <c r="BH48" s="291"/>
      <c r="BI48" s="291"/>
      <c r="BJ48" s="291"/>
      <c r="BK48" s="291"/>
      <c r="BL48" s="291"/>
      <c r="BM48" s="291"/>
      <c r="BN48" s="291"/>
      <c r="BO48" s="291"/>
      <c r="BP48" s="291"/>
      <c r="BQ48" s="291"/>
      <c r="BR48" s="291"/>
      <c r="BS48" s="291"/>
      <c r="BT48" s="291"/>
      <c r="BU48" s="291"/>
      <c r="BV48" s="291"/>
      <c r="BW48" s="291"/>
      <c r="BX48" s="291"/>
      <c r="BY48" s="291"/>
      <c r="BZ48" s="291"/>
      <c r="CA48" s="291"/>
      <c r="CB48" s="291"/>
      <c r="CC48" s="291"/>
    </row>
  </sheetData>
  <mergeCells count="70">
    <mergeCell ref="BT1:CC1"/>
    <mergeCell ref="BT2:CC2"/>
    <mergeCell ref="AL37:AM37"/>
    <mergeCell ref="AI37:AJ37"/>
    <mergeCell ref="AX26:AY26"/>
    <mergeCell ref="AL26:AM26"/>
    <mergeCell ref="AI15:AJ15"/>
    <mergeCell ref="AL15:AM15"/>
    <mergeCell ref="AI4:AJ4"/>
    <mergeCell ref="AL4:AM4"/>
    <mergeCell ref="BD37:BE37"/>
    <mergeCell ref="BA37:BB37"/>
    <mergeCell ref="AX37:AY37"/>
    <mergeCell ref="BG4:BH4"/>
    <mergeCell ref="BD13:BE13"/>
    <mergeCell ref="AX15:AY15"/>
    <mergeCell ref="A36:G36"/>
    <mergeCell ref="J1:N2"/>
    <mergeCell ref="J3:N3"/>
    <mergeCell ref="P1:T2"/>
    <mergeCell ref="P3:T3"/>
    <mergeCell ref="A33:G33"/>
    <mergeCell ref="A35:G35"/>
    <mergeCell ref="A34:G34"/>
    <mergeCell ref="A1:H2"/>
    <mergeCell ref="A3:H3"/>
    <mergeCell ref="A14:G15"/>
    <mergeCell ref="A16:G17"/>
    <mergeCell ref="A18:G19"/>
    <mergeCell ref="A20:G21"/>
    <mergeCell ref="A32:G32"/>
    <mergeCell ref="A24:G25"/>
    <mergeCell ref="A26:G27"/>
    <mergeCell ref="A28:G29"/>
    <mergeCell ref="A30:G31"/>
    <mergeCell ref="A22:G23"/>
    <mergeCell ref="AI26:AJ26"/>
    <mergeCell ref="V1:Z2"/>
    <mergeCell ref="V3:Z3"/>
    <mergeCell ref="AO15:AP15"/>
    <mergeCell ref="AR15:AS15"/>
    <mergeCell ref="AU15:AV15"/>
    <mergeCell ref="AO4:AP4"/>
    <mergeCell ref="AR4:AS4"/>
    <mergeCell ref="AU4:AV4"/>
    <mergeCell ref="AI1:AS1"/>
    <mergeCell ref="AI2:AS2"/>
    <mergeCell ref="AO46:AP46"/>
    <mergeCell ref="AR46:AS46"/>
    <mergeCell ref="AR37:AS37"/>
    <mergeCell ref="AU37:AV37"/>
    <mergeCell ref="AU26:AV26"/>
    <mergeCell ref="AR26:AS26"/>
    <mergeCell ref="AO26:AP26"/>
    <mergeCell ref="BM1:BQ1"/>
    <mergeCell ref="BM2:BQ2"/>
    <mergeCell ref="BA26:BB26"/>
    <mergeCell ref="BD26:BE26"/>
    <mergeCell ref="BA15:BB15"/>
    <mergeCell ref="BD15:BE15"/>
    <mergeCell ref="BA4:BB4"/>
    <mergeCell ref="BD4:BE4"/>
    <mergeCell ref="AX35:AY35"/>
    <mergeCell ref="AU1:BE1"/>
    <mergeCell ref="AU2:BE2"/>
    <mergeCell ref="BG1:BK1"/>
    <mergeCell ref="BG2:BK2"/>
    <mergeCell ref="AU24:AV24"/>
    <mergeCell ref="AX24:AY24"/>
    <mergeCell ref="AX4:AY4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9" tint="-0.249977111117893"/>
  </sheetPr>
  <dimension ref="A1:DH54"/>
  <sheetViews>
    <sheetView topLeftCell="CY12" zoomScale="73" zoomScaleNormal="73" workbookViewId="0">
      <selection activeCell="DE33" sqref="DE33"/>
    </sheetView>
  </sheetViews>
  <sheetFormatPr baseColWidth="10" defaultColWidth="11.375" defaultRowHeight="15" x14ac:dyDescent="0.25"/>
  <cols>
    <col min="3" max="3" width="18.375" customWidth="1"/>
    <col min="4" max="4" width="20.875" customWidth="1"/>
    <col min="8" max="8" width="15.875" customWidth="1"/>
    <col min="11" max="11" width="48.375" customWidth="1"/>
    <col min="12" max="13" width="18.875" customWidth="1"/>
    <col min="14" max="14" width="19" customWidth="1"/>
    <col min="17" max="17" width="42.625" customWidth="1"/>
    <col min="18" max="18" width="18.875" customWidth="1"/>
    <col min="19" max="19" width="21.75" customWidth="1"/>
    <col min="20" max="20" width="21.375" customWidth="1"/>
    <col min="23" max="23" width="44.875" customWidth="1"/>
    <col min="24" max="25" width="18.875" customWidth="1"/>
    <col min="26" max="26" width="20.125" customWidth="1"/>
    <col min="29" max="29" width="39.875" customWidth="1"/>
    <col min="30" max="32" width="18.75" customWidth="1"/>
    <col min="41" max="42" width="18.75" customWidth="1"/>
    <col min="44" max="45" width="18.75" customWidth="1"/>
    <col min="47" max="47" width="22.125" customWidth="1"/>
    <col min="48" max="48" width="18.75" customWidth="1"/>
    <col min="50" max="50" width="18.75" customWidth="1"/>
    <col min="51" max="51" width="18.875" customWidth="1"/>
    <col min="53" max="54" width="18.75" customWidth="1"/>
    <col min="56" max="57" width="18.75" customWidth="1"/>
    <col min="59" max="60" width="18.75" customWidth="1"/>
    <col min="62" max="63" width="18.75" customWidth="1"/>
    <col min="65" max="66" width="18.75" customWidth="1"/>
    <col min="68" max="69" width="18.75" customWidth="1"/>
    <col min="71" max="71" width="18.75" customWidth="1"/>
    <col min="72" max="72" width="18.375" customWidth="1"/>
    <col min="74" max="74" width="18.75" customWidth="1"/>
    <col min="75" max="75" width="22.125" customWidth="1"/>
    <col min="77" max="78" width="18.75" customWidth="1"/>
    <col min="80" max="81" width="18.75" customWidth="1"/>
    <col min="83" max="84" width="18.75" customWidth="1"/>
    <col min="86" max="86" width="18.75" customWidth="1"/>
    <col min="87" max="87" width="18.375" customWidth="1"/>
    <col min="89" max="89" width="37.375" customWidth="1"/>
    <col min="90" max="91" width="15.125" bestFit="1" customWidth="1"/>
    <col min="92" max="92" width="17.375" customWidth="1"/>
    <col min="93" max="93" width="15.25" customWidth="1"/>
    <col min="94" max="94" width="19.625" customWidth="1"/>
    <col min="95" max="95" width="16.375" customWidth="1"/>
    <col min="97" max="97" width="35.375" customWidth="1"/>
    <col min="98" max="98" width="17.625" customWidth="1"/>
    <col min="99" max="99" width="19.875" customWidth="1"/>
    <col min="100" max="100" width="16.875" customWidth="1"/>
    <col min="101" max="101" width="20.375" customWidth="1"/>
    <col min="103" max="103" width="51.25" customWidth="1"/>
    <col min="104" max="104" width="19.75" customWidth="1"/>
    <col min="105" max="105" width="17" customWidth="1"/>
    <col min="106" max="106" width="17.875" customWidth="1"/>
    <col min="107" max="107" width="20.625" customWidth="1"/>
    <col min="108" max="108" width="37.75" customWidth="1"/>
    <col min="109" max="109" width="20.875" customWidth="1"/>
    <col min="110" max="110" width="17.875" customWidth="1"/>
    <col min="111" max="111" width="17.625" customWidth="1"/>
    <col min="112" max="112" width="19.125" customWidth="1"/>
  </cols>
  <sheetData>
    <row r="1" spans="1:112" ht="26.25" customHeight="1" x14ac:dyDescent="0.35">
      <c r="A1" s="343" t="s">
        <v>396</v>
      </c>
      <c r="B1" s="343"/>
      <c r="C1" s="343"/>
      <c r="D1" s="343"/>
      <c r="E1" s="343"/>
      <c r="F1" s="343"/>
      <c r="G1" s="343"/>
      <c r="H1" s="343"/>
      <c r="I1" s="291"/>
      <c r="J1" s="342" t="s">
        <v>396</v>
      </c>
      <c r="K1" s="342"/>
      <c r="L1" s="342"/>
      <c r="M1" s="342"/>
      <c r="N1" s="342"/>
      <c r="O1" s="291"/>
      <c r="P1" s="342" t="s">
        <v>396</v>
      </c>
      <c r="Q1" s="342"/>
      <c r="R1" s="342"/>
      <c r="S1" s="342"/>
      <c r="T1" s="342"/>
      <c r="U1" s="291"/>
      <c r="V1" s="342" t="s">
        <v>396</v>
      </c>
      <c r="W1" s="342"/>
      <c r="X1" s="342"/>
      <c r="Y1" s="342"/>
      <c r="Z1" s="342"/>
      <c r="AA1" s="291"/>
      <c r="AB1" s="342" t="s">
        <v>396</v>
      </c>
      <c r="AC1" s="342"/>
      <c r="AD1" s="342"/>
      <c r="AE1" s="342"/>
      <c r="AF1" s="342"/>
      <c r="AG1" s="291"/>
      <c r="AH1" s="291"/>
      <c r="AI1" s="291"/>
      <c r="AJ1" s="291"/>
      <c r="AK1" s="291"/>
      <c r="AL1" s="291"/>
      <c r="AM1" s="291"/>
      <c r="AN1" s="291"/>
      <c r="AO1" s="326" t="s">
        <v>397</v>
      </c>
      <c r="AP1" s="328"/>
      <c r="AQ1" s="328"/>
      <c r="AR1" s="328"/>
      <c r="AS1" s="328"/>
      <c r="AT1" s="328"/>
      <c r="AU1" s="328"/>
      <c r="AV1" s="328"/>
      <c r="AW1" s="328"/>
      <c r="AX1" s="328"/>
      <c r="AY1" s="328"/>
      <c r="AZ1" s="291"/>
      <c r="BA1" s="326" t="s">
        <v>397</v>
      </c>
      <c r="BB1" s="328"/>
      <c r="BC1" s="328"/>
      <c r="BD1" s="328"/>
      <c r="BE1" s="328"/>
      <c r="BF1" s="328"/>
      <c r="BG1" s="328"/>
      <c r="BH1" s="328"/>
      <c r="BI1" s="328"/>
      <c r="BJ1" s="328"/>
      <c r="BK1" s="328"/>
      <c r="BL1" s="291"/>
      <c r="BM1" s="326" t="s">
        <v>397</v>
      </c>
      <c r="BN1" s="328"/>
      <c r="BO1" s="328"/>
      <c r="BP1" s="328"/>
      <c r="BQ1" s="328"/>
      <c r="BR1" s="328"/>
      <c r="BS1" s="328"/>
      <c r="BT1" s="328"/>
      <c r="BU1" s="328"/>
      <c r="BV1" s="328"/>
      <c r="BW1" s="328"/>
      <c r="BX1" s="291"/>
      <c r="BY1" s="326" t="s">
        <v>397</v>
      </c>
      <c r="BZ1" s="328"/>
      <c r="CA1" s="328"/>
      <c r="CB1" s="328"/>
      <c r="CC1" s="328"/>
      <c r="CD1" s="328"/>
      <c r="CE1" s="328"/>
      <c r="CF1" s="328"/>
      <c r="CG1" s="328"/>
      <c r="CH1" s="328"/>
      <c r="CI1" s="328"/>
      <c r="CJ1" s="291"/>
      <c r="CK1" s="326" t="s">
        <v>396</v>
      </c>
      <c r="CL1" s="328"/>
      <c r="CM1" s="328"/>
      <c r="CN1" s="328"/>
      <c r="CO1" s="328"/>
      <c r="CP1" s="328"/>
      <c r="CQ1" s="328"/>
      <c r="CR1" s="291"/>
      <c r="CS1" s="333" t="s">
        <v>396</v>
      </c>
      <c r="CT1" s="333"/>
      <c r="CU1" s="333"/>
      <c r="CV1" s="333"/>
      <c r="CW1" s="333"/>
      <c r="CX1" s="291"/>
      <c r="CY1" s="335" t="s">
        <v>397</v>
      </c>
      <c r="CZ1" s="335"/>
      <c r="DA1" s="335"/>
      <c r="DB1" s="335"/>
      <c r="DC1" s="335"/>
      <c r="DD1" s="335"/>
      <c r="DE1" s="335"/>
      <c r="DF1" s="335"/>
      <c r="DG1" s="335"/>
      <c r="DH1" s="335"/>
    </row>
    <row r="2" spans="1:112" ht="26.25" customHeight="1" x14ac:dyDescent="0.35">
      <c r="A2" s="343"/>
      <c r="B2" s="343"/>
      <c r="C2" s="343"/>
      <c r="D2" s="343"/>
      <c r="E2" s="343"/>
      <c r="F2" s="343"/>
      <c r="G2" s="343"/>
      <c r="H2" s="343"/>
      <c r="I2" s="291"/>
      <c r="J2" s="342"/>
      <c r="K2" s="342"/>
      <c r="L2" s="342"/>
      <c r="M2" s="342"/>
      <c r="N2" s="342"/>
      <c r="O2" s="291"/>
      <c r="P2" s="342"/>
      <c r="Q2" s="342"/>
      <c r="R2" s="342"/>
      <c r="S2" s="342"/>
      <c r="T2" s="342"/>
      <c r="U2" s="291"/>
      <c r="V2" s="342"/>
      <c r="W2" s="342"/>
      <c r="X2" s="342"/>
      <c r="Y2" s="342"/>
      <c r="Z2" s="342"/>
      <c r="AA2" s="291"/>
      <c r="AB2" s="342"/>
      <c r="AC2" s="342"/>
      <c r="AD2" s="342"/>
      <c r="AE2" s="342"/>
      <c r="AF2" s="342"/>
      <c r="AG2" s="291"/>
      <c r="AH2" s="291"/>
      <c r="AI2" s="291"/>
      <c r="AJ2" s="291"/>
      <c r="AK2" s="291"/>
      <c r="AL2" s="291"/>
      <c r="AM2" s="291"/>
      <c r="AN2" s="291"/>
      <c r="AO2" s="326" t="s">
        <v>156</v>
      </c>
      <c r="AP2" s="328"/>
      <c r="AQ2" s="328"/>
      <c r="AR2" s="328"/>
      <c r="AS2" s="328"/>
      <c r="AT2" s="328"/>
      <c r="AU2" s="328"/>
      <c r="AV2" s="328"/>
      <c r="AW2" s="328"/>
      <c r="AX2" s="328"/>
      <c r="AY2" s="328"/>
      <c r="AZ2" s="291"/>
      <c r="BA2" s="326" t="s">
        <v>156</v>
      </c>
      <c r="BB2" s="328"/>
      <c r="BC2" s="328"/>
      <c r="BD2" s="328"/>
      <c r="BE2" s="328"/>
      <c r="BF2" s="328"/>
      <c r="BG2" s="328"/>
      <c r="BH2" s="328"/>
      <c r="BI2" s="328"/>
      <c r="BJ2" s="328"/>
      <c r="BK2" s="328"/>
      <c r="BL2" s="291"/>
      <c r="BM2" s="326" t="s">
        <v>156</v>
      </c>
      <c r="BN2" s="328"/>
      <c r="BO2" s="328"/>
      <c r="BP2" s="328"/>
      <c r="BQ2" s="328"/>
      <c r="BR2" s="328"/>
      <c r="BS2" s="328"/>
      <c r="BT2" s="328"/>
      <c r="BU2" s="328"/>
      <c r="BV2" s="328"/>
      <c r="BW2" s="328"/>
      <c r="BX2" s="291"/>
      <c r="BY2" s="326" t="s">
        <v>156</v>
      </c>
      <c r="BZ2" s="328"/>
      <c r="CA2" s="328"/>
      <c r="CB2" s="328"/>
      <c r="CC2" s="328"/>
      <c r="CD2" s="328"/>
      <c r="CE2" s="328"/>
      <c r="CF2" s="328"/>
      <c r="CG2" s="328"/>
      <c r="CH2" s="328"/>
      <c r="CI2" s="328"/>
      <c r="CJ2" s="291"/>
      <c r="CK2" s="326" t="s">
        <v>398</v>
      </c>
      <c r="CL2" s="328"/>
      <c r="CM2" s="328"/>
      <c r="CN2" s="328"/>
      <c r="CO2" s="328"/>
      <c r="CP2" s="328"/>
      <c r="CQ2" s="328"/>
      <c r="CR2" s="291"/>
      <c r="CS2" s="334" t="s">
        <v>157</v>
      </c>
      <c r="CT2" s="334"/>
      <c r="CU2" s="334"/>
      <c r="CV2" s="334"/>
      <c r="CW2" s="334"/>
      <c r="CX2" s="291"/>
      <c r="CY2" s="336" t="s">
        <v>158</v>
      </c>
      <c r="CZ2" s="337"/>
      <c r="DA2" s="337"/>
      <c r="DB2" s="337"/>
      <c r="DC2" s="337"/>
      <c r="DD2" s="337"/>
      <c r="DE2" s="337"/>
      <c r="DF2" s="337"/>
      <c r="DG2" s="337"/>
      <c r="DH2" s="337"/>
    </row>
    <row r="3" spans="1:112" ht="26.25" x14ac:dyDescent="0.35">
      <c r="A3" s="343" t="s">
        <v>323</v>
      </c>
      <c r="B3" s="344"/>
      <c r="C3" s="344"/>
      <c r="D3" s="344"/>
      <c r="E3" s="344"/>
      <c r="F3" s="344"/>
      <c r="G3" s="344"/>
      <c r="H3" s="344"/>
      <c r="I3" s="291"/>
      <c r="J3" s="342" t="s">
        <v>140</v>
      </c>
      <c r="K3" s="342"/>
      <c r="L3" s="342"/>
      <c r="M3" s="342"/>
      <c r="N3" s="342"/>
      <c r="O3" s="291"/>
      <c r="P3" s="342" t="s">
        <v>140</v>
      </c>
      <c r="Q3" s="342"/>
      <c r="R3" s="342"/>
      <c r="S3" s="342"/>
      <c r="T3" s="342"/>
      <c r="U3" s="291"/>
      <c r="V3" s="342" t="s">
        <v>140</v>
      </c>
      <c r="W3" s="342"/>
      <c r="X3" s="342"/>
      <c r="Y3" s="342"/>
      <c r="Z3" s="342"/>
      <c r="AA3" s="291"/>
      <c r="AB3" s="342" t="s">
        <v>140</v>
      </c>
      <c r="AC3" s="342"/>
      <c r="AD3" s="342"/>
      <c r="AE3" s="342"/>
      <c r="AF3" s="342"/>
      <c r="AG3" s="291"/>
      <c r="AH3" s="291"/>
      <c r="AI3" s="291"/>
      <c r="AJ3" s="291"/>
      <c r="AK3" s="291"/>
      <c r="AL3" s="291"/>
      <c r="AM3" s="291"/>
      <c r="AN3" s="291"/>
      <c r="AO3" s="126"/>
      <c r="AP3" s="126"/>
      <c r="AQ3" s="126"/>
      <c r="AR3" s="126"/>
      <c r="AS3" s="127"/>
      <c r="AT3" s="54"/>
      <c r="AU3" s="54"/>
      <c r="AV3" s="54"/>
      <c r="AW3" s="54"/>
      <c r="AX3" s="54"/>
      <c r="AY3" s="54"/>
      <c r="AZ3" s="291"/>
      <c r="BA3" s="291"/>
      <c r="BB3" s="291"/>
      <c r="BC3" s="291"/>
      <c r="BD3" s="291"/>
      <c r="BE3" s="291"/>
      <c r="BF3" s="291"/>
      <c r="BG3" s="291"/>
      <c r="BH3" s="291"/>
      <c r="BI3" s="291"/>
      <c r="BJ3" s="291"/>
      <c r="BK3" s="291"/>
      <c r="BL3" s="291"/>
      <c r="BM3" s="291"/>
      <c r="BN3" s="291"/>
      <c r="BO3" s="291"/>
      <c r="BP3" s="291"/>
      <c r="BQ3" s="291"/>
      <c r="BR3" s="291"/>
      <c r="BS3" s="291"/>
      <c r="BT3" s="291"/>
      <c r="BU3" s="291"/>
      <c r="BV3" s="291"/>
      <c r="BW3" s="291"/>
      <c r="BX3" s="291"/>
      <c r="BY3" s="291"/>
      <c r="BZ3" s="291"/>
      <c r="CA3" s="291"/>
      <c r="CB3" s="291"/>
      <c r="CC3" s="291"/>
      <c r="CD3" s="291"/>
      <c r="CE3" s="291"/>
      <c r="CF3" s="291"/>
      <c r="CG3" s="291"/>
      <c r="CH3" s="291"/>
      <c r="CI3" s="291"/>
      <c r="CJ3" s="291"/>
      <c r="CK3" s="326"/>
      <c r="CL3" s="328"/>
      <c r="CM3" s="328"/>
      <c r="CN3" s="328"/>
      <c r="CO3" s="328"/>
      <c r="CP3" s="328"/>
      <c r="CQ3" s="328"/>
      <c r="CR3" s="291"/>
      <c r="CS3" s="63" t="s">
        <v>27</v>
      </c>
      <c r="CT3" s="154">
        <v>-1</v>
      </c>
      <c r="CU3" s="154">
        <v>-2</v>
      </c>
      <c r="CV3" s="154">
        <v>-3</v>
      </c>
      <c r="CW3" s="114">
        <v>-4</v>
      </c>
      <c r="CX3" s="291"/>
      <c r="CY3" s="63" t="s">
        <v>27</v>
      </c>
      <c r="CZ3" s="113">
        <v>-1</v>
      </c>
      <c r="DA3" s="114">
        <v>-2</v>
      </c>
      <c r="DB3" s="114">
        <v>-3</v>
      </c>
      <c r="DC3" s="114">
        <v>-4</v>
      </c>
      <c r="DD3" s="63" t="s">
        <v>27</v>
      </c>
      <c r="DE3" s="114">
        <v>-1</v>
      </c>
      <c r="DF3" s="114">
        <v>-2</v>
      </c>
      <c r="DG3" s="114">
        <v>-3</v>
      </c>
      <c r="DH3" s="114">
        <v>-4</v>
      </c>
    </row>
    <row r="4" spans="1:112" ht="17.25" x14ac:dyDescent="0.3">
      <c r="A4" s="291"/>
      <c r="B4" s="291"/>
      <c r="C4" s="291"/>
      <c r="D4" s="291"/>
      <c r="E4" s="291"/>
      <c r="F4" s="291"/>
      <c r="G4" s="291"/>
      <c r="H4" s="291"/>
      <c r="I4" s="291"/>
      <c r="J4" s="196"/>
      <c r="K4" s="196"/>
      <c r="L4" s="196"/>
      <c r="M4" s="196"/>
      <c r="N4" s="196"/>
      <c r="O4" s="291"/>
      <c r="P4" s="291"/>
      <c r="Q4" s="291"/>
      <c r="R4" s="291"/>
      <c r="S4" s="291"/>
      <c r="T4" s="291"/>
      <c r="U4" s="291"/>
      <c r="V4" s="291"/>
      <c r="W4" s="291"/>
      <c r="X4" s="291"/>
      <c r="Y4" s="291"/>
      <c r="Z4" s="291"/>
      <c r="AA4" s="291"/>
      <c r="AB4" s="291"/>
      <c r="AC4" s="291"/>
      <c r="AD4" s="291"/>
      <c r="AE4" s="291"/>
      <c r="AF4" s="291"/>
      <c r="AG4" s="291"/>
      <c r="AH4" s="291"/>
      <c r="AI4" s="291"/>
      <c r="AJ4" s="291"/>
      <c r="AK4" s="291"/>
      <c r="AL4" s="291"/>
      <c r="AM4" s="291"/>
      <c r="AN4" s="291"/>
      <c r="AO4" s="307" t="s">
        <v>166</v>
      </c>
      <c r="AP4" s="307"/>
      <c r="AQ4" s="128"/>
      <c r="AR4" s="307" t="s">
        <v>43</v>
      </c>
      <c r="AS4" s="307"/>
      <c r="AT4" s="124"/>
      <c r="AU4" s="307" t="s">
        <v>104</v>
      </c>
      <c r="AV4" s="307"/>
      <c r="AW4" s="124"/>
      <c r="AX4" s="307" t="s">
        <v>324</v>
      </c>
      <c r="AY4" s="307"/>
      <c r="AZ4" s="291"/>
      <c r="BA4" s="307" t="s">
        <v>78</v>
      </c>
      <c r="BB4" s="307"/>
      <c r="BC4" s="291"/>
      <c r="BD4" s="307" t="s">
        <v>226</v>
      </c>
      <c r="BE4" s="307"/>
      <c r="BF4" s="291"/>
      <c r="BG4" s="307" t="s">
        <v>194</v>
      </c>
      <c r="BH4" s="307"/>
      <c r="BI4" s="291"/>
      <c r="BJ4" s="307" t="s">
        <v>271</v>
      </c>
      <c r="BK4" s="307"/>
      <c r="BL4" s="291"/>
      <c r="BM4" s="307" t="s">
        <v>57</v>
      </c>
      <c r="BN4" s="307"/>
      <c r="BO4" s="291"/>
      <c r="BP4" s="307" t="s">
        <v>230</v>
      </c>
      <c r="BQ4" s="307"/>
      <c r="BR4" s="291"/>
      <c r="BS4" s="307" t="s">
        <v>201</v>
      </c>
      <c r="BT4" s="307"/>
      <c r="BU4" s="291"/>
      <c r="BV4" s="307" t="s">
        <v>169</v>
      </c>
      <c r="BW4" s="307"/>
      <c r="BX4" s="291"/>
      <c r="BY4" s="307" t="s">
        <v>399</v>
      </c>
      <c r="BZ4" s="307"/>
      <c r="CA4" s="291"/>
      <c r="CB4" s="307" t="s">
        <v>233</v>
      </c>
      <c r="CC4" s="307"/>
      <c r="CD4" s="291"/>
      <c r="CE4" s="307" t="s">
        <v>17</v>
      </c>
      <c r="CF4" s="307"/>
      <c r="CG4" s="291"/>
      <c r="CH4" s="307" t="s">
        <v>386</v>
      </c>
      <c r="CI4" s="307"/>
      <c r="CJ4" s="291"/>
      <c r="CK4" s="345" t="s">
        <v>27</v>
      </c>
      <c r="CL4" s="347" t="s">
        <v>400</v>
      </c>
      <c r="CM4" s="348"/>
      <c r="CN4" s="349" t="s">
        <v>305</v>
      </c>
      <c r="CO4" s="350"/>
      <c r="CP4" s="351" t="s">
        <v>401</v>
      </c>
      <c r="CQ4" s="352"/>
      <c r="CR4" s="291"/>
      <c r="CS4" s="159" t="s">
        <v>34</v>
      </c>
      <c r="CT4" s="69"/>
      <c r="CU4" s="160">
        <v>520000</v>
      </c>
      <c r="CV4" s="69"/>
      <c r="CW4" s="71"/>
      <c r="CX4" s="291"/>
      <c r="CY4" s="68" t="s">
        <v>35</v>
      </c>
      <c r="CZ4" s="69"/>
      <c r="DA4" s="160"/>
      <c r="DB4" s="69"/>
      <c r="DC4" s="160"/>
      <c r="DD4" s="68" t="s">
        <v>36</v>
      </c>
      <c r="DE4" s="69"/>
      <c r="DF4" s="160"/>
      <c r="DG4" s="69"/>
      <c r="DH4" s="71"/>
    </row>
    <row r="5" spans="1:112" ht="17.25" x14ac:dyDescent="0.3">
      <c r="A5" s="47" t="s">
        <v>402</v>
      </c>
      <c r="B5" s="47"/>
      <c r="C5" s="47"/>
      <c r="D5" s="47"/>
      <c r="E5" s="47"/>
      <c r="F5" s="47"/>
      <c r="G5" s="47"/>
      <c r="H5" s="47"/>
      <c r="I5" s="291"/>
      <c r="J5" s="198" t="s">
        <v>100</v>
      </c>
      <c r="K5" s="198" t="s">
        <v>403</v>
      </c>
      <c r="L5" s="198" t="s">
        <v>404</v>
      </c>
      <c r="M5" s="198" t="s">
        <v>25</v>
      </c>
      <c r="N5" s="198" t="s">
        <v>405</v>
      </c>
      <c r="O5" s="291"/>
      <c r="P5" s="198" t="s">
        <v>100</v>
      </c>
      <c r="Q5" s="198" t="s">
        <v>27</v>
      </c>
      <c r="R5" s="198" t="s">
        <v>24</v>
      </c>
      <c r="S5" s="198" t="s">
        <v>101</v>
      </c>
      <c r="T5" s="198" t="s">
        <v>26</v>
      </c>
      <c r="U5" s="291"/>
      <c r="V5" s="198" t="s">
        <v>100</v>
      </c>
      <c r="W5" s="198" t="s">
        <v>27</v>
      </c>
      <c r="X5" s="198" t="s">
        <v>24</v>
      </c>
      <c r="Y5" s="198" t="s">
        <v>101</v>
      </c>
      <c r="Z5" s="198" t="s">
        <v>26</v>
      </c>
      <c r="AA5" s="291"/>
      <c r="AB5" s="43" t="s">
        <v>100</v>
      </c>
      <c r="AC5" s="198" t="s">
        <v>27</v>
      </c>
      <c r="AD5" s="198" t="s">
        <v>24</v>
      </c>
      <c r="AE5" s="198" t="s">
        <v>101</v>
      </c>
      <c r="AF5" s="198" t="s">
        <v>26</v>
      </c>
      <c r="AG5" s="291"/>
      <c r="AH5" s="291"/>
      <c r="AI5" s="291"/>
      <c r="AJ5" s="291"/>
      <c r="AK5" s="291"/>
      <c r="AL5" s="291"/>
      <c r="AM5" s="291"/>
      <c r="AN5" s="291"/>
      <c r="AO5" s="74">
        <v>15000</v>
      </c>
      <c r="AP5" s="75"/>
      <c r="AQ5" s="126"/>
      <c r="AR5" s="74">
        <v>501000</v>
      </c>
      <c r="AS5" s="75">
        <v>60784</v>
      </c>
      <c r="AT5" s="54"/>
      <c r="AU5" s="74">
        <v>1200000</v>
      </c>
      <c r="AV5" s="75">
        <v>315151.51</v>
      </c>
      <c r="AW5" s="54"/>
      <c r="AX5" s="74">
        <v>60000</v>
      </c>
      <c r="AY5" s="75"/>
      <c r="AZ5" s="291"/>
      <c r="BA5" s="74">
        <v>6786</v>
      </c>
      <c r="BB5" s="75"/>
      <c r="BC5" s="291"/>
      <c r="BD5" s="74"/>
      <c r="BE5" s="75">
        <v>142506</v>
      </c>
      <c r="BF5" s="291"/>
      <c r="BG5" s="74">
        <v>125020</v>
      </c>
      <c r="BH5" s="75"/>
      <c r="BI5" s="291"/>
      <c r="BJ5" s="74">
        <v>7147</v>
      </c>
      <c r="BK5" s="75"/>
      <c r="BL5" s="291"/>
      <c r="BM5" s="74"/>
      <c r="BN5" s="75">
        <v>41600</v>
      </c>
      <c r="BO5" s="291"/>
      <c r="BP5" s="74">
        <v>315151.51</v>
      </c>
      <c r="BQ5" s="75"/>
      <c r="BR5" s="291"/>
      <c r="BS5" s="74"/>
      <c r="BT5" s="75">
        <v>33000</v>
      </c>
      <c r="BU5" s="291"/>
      <c r="BV5" s="74"/>
      <c r="BW5" s="75">
        <v>41600</v>
      </c>
      <c r="BX5" s="291"/>
      <c r="BY5" s="74"/>
      <c r="BZ5" s="75">
        <v>750</v>
      </c>
      <c r="CA5" s="291"/>
      <c r="CB5" s="74"/>
      <c r="CC5" s="75">
        <v>15080</v>
      </c>
      <c r="CD5" s="291"/>
      <c r="CE5" s="74">
        <v>75400</v>
      </c>
      <c r="CF5" s="75"/>
      <c r="CG5" s="291"/>
      <c r="CH5" s="74"/>
      <c r="CI5" s="75">
        <v>75400</v>
      </c>
      <c r="CJ5" s="291"/>
      <c r="CK5" s="346"/>
      <c r="CL5" s="216" t="s">
        <v>406</v>
      </c>
      <c r="CM5" s="216" t="s">
        <v>407</v>
      </c>
      <c r="CN5" s="217" t="s">
        <v>406</v>
      </c>
      <c r="CO5" s="217" t="s">
        <v>407</v>
      </c>
      <c r="CP5" s="217" t="s">
        <v>406</v>
      </c>
      <c r="CQ5" s="217" t="s">
        <v>407</v>
      </c>
      <c r="CR5" s="291"/>
      <c r="CS5" s="82" t="s">
        <v>175</v>
      </c>
      <c r="CT5" s="77"/>
      <c r="CU5" s="131">
        <v>315151.51</v>
      </c>
      <c r="CV5" s="77"/>
      <c r="CW5" s="79"/>
      <c r="CX5" s="291"/>
      <c r="CY5" s="76" t="s">
        <v>39</v>
      </c>
      <c r="CZ5" s="77"/>
      <c r="DA5" s="108"/>
      <c r="DB5" s="77"/>
      <c r="DC5" s="109"/>
      <c r="DD5" s="166" t="s">
        <v>40</v>
      </c>
      <c r="DE5" s="77"/>
      <c r="DF5" s="108"/>
      <c r="DG5" s="77"/>
      <c r="DH5" s="79"/>
    </row>
    <row r="6" spans="1:112" ht="17.25" x14ac:dyDescent="0.3">
      <c r="A6" s="47"/>
      <c r="B6" s="47"/>
      <c r="C6" s="47"/>
      <c r="D6" s="47"/>
      <c r="E6" s="47"/>
      <c r="F6" s="47"/>
      <c r="G6" s="47"/>
      <c r="H6" s="47"/>
      <c r="I6" s="291"/>
      <c r="J6" s="43"/>
      <c r="K6" s="67" t="s">
        <v>29</v>
      </c>
      <c r="L6" s="44"/>
      <c r="M6" s="44"/>
      <c r="N6" s="44"/>
      <c r="O6" s="291"/>
      <c r="P6" s="43"/>
      <c r="Q6" s="67" t="s">
        <v>87</v>
      </c>
      <c r="R6" s="44"/>
      <c r="S6" s="44"/>
      <c r="T6" s="44"/>
      <c r="U6" s="291"/>
      <c r="V6" s="43"/>
      <c r="W6" s="67" t="s">
        <v>121</v>
      </c>
      <c r="X6" s="44"/>
      <c r="Y6" s="44"/>
      <c r="Z6" s="44"/>
      <c r="AA6" s="291"/>
      <c r="AB6" s="43"/>
      <c r="AC6" s="67" t="s">
        <v>408</v>
      </c>
      <c r="AD6" s="44"/>
      <c r="AE6" s="44"/>
      <c r="AF6" s="44"/>
      <c r="AG6" s="291"/>
      <c r="AH6" s="291"/>
      <c r="AI6" s="291"/>
      <c r="AJ6" s="291"/>
      <c r="AK6" s="291"/>
      <c r="AL6" s="291"/>
      <c r="AM6" s="291"/>
      <c r="AN6" s="291"/>
      <c r="AO6" s="74">
        <v>1000</v>
      </c>
      <c r="AP6" s="81"/>
      <c r="AQ6" s="126"/>
      <c r="AR6" s="74">
        <v>301600</v>
      </c>
      <c r="AS6" s="81">
        <v>73080</v>
      </c>
      <c r="AT6" s="54"/>
      <c r="AU6" s="74">
        <v>180000</v>
      </c>
      <c r="AV6" s="81"/>
      <c r="AW6" s="54"/>
      <c r="AX6" s="74"/>
      <c r="AY6" s="81"/>
      <c r="AZ6" s="291"/>
      <c r="BA6" s="74">
        <v>1160</v>
      </c>
      <c r="BB6" s="81"/>
      <c r="BC6" s="291"/>
      <c r="BD6" s="74"/>
      <c r="BE6" s="81">
        <v>117160</v>
      </c>
      <c r="BF6" s="291"/>
      <c r="BG6" s="74"/>
      <c r="BH6" s="81"/>
      <c r="BI6" s="291"/>
      <c r="BJ6" s="74"/>
      <c r="BK6" s="81"/>
      <c r="BL6" s="291"/>
      <c r="BM6" s="74"/>
      <c r="BN6" s="81"/>
      <c r="BO6" s="291"/>
      <c r="BP6" s="74"/>
      <c r="BQ6" s="81"/>
      <c r="BR6" s="291"/>
      <c r="BS6" s="74"/>
      <c r="BT6" s="81"/>
      <c r="BU6" s="291"/>
      <c r="BV6" s="74"/>
      <c r="BW6" s="81">
        <v>10080</v>
      </c>
      <c r="BX6" s="291"/>
      <c r="BY6" s="74"/>
      <c r="BZ6" s="81"/>
      <c r="CA6" s="291"/>
      <c r="CB6" s="74"/>
      <c r="CC6" s="81"/>
      <c r="CD6" s="291"/>
      <c r="CE6" s="74"/>
      <c r="CF6" s="81"/>
      <c r="CG6" s="291"/>
      <c r="CH6" s="74"/>
      <c r="CI6" s="81"/>
      <c r="CJ6" s="291"/>
      <c r="CK6" s="208" t="s">
        <v>166</v>
      </c>
      <c r="CL6" s="213">
        <v>16000</v>
      </c>
      <c r="CM6" s="209"/>
      <c r="CN6" s="213"/>
      <c r="CO6" s="209"/>
      <c r="CP6" s="213">
        <v>16000</v>
      </c>
      <c r="CQ6" s="213"/>
      <c r="CR6" s="291"/>
      <c r="CS6" s="82" t="s">
        <v>179</v>
      </c>
      <c r="CT6" s="77"/>
      <c r="CU6" s="108"/>
      <c r="CV6" s="77">
        <f>CU4-CU5</f>
        <v>204848.49</v>
      </c>
      <c r="CW6" s="79"/>
      <c r="CX6" s="291"/>
      <c r="CY6" s="82" t="s">
        <v>160</v>
      </c>
      <c r="CZ6" s="77"/>
      <c r="DA6" s="108">
        <v>16000</v>
      </c>
      <c r="DB6" s="77"/>
      <c r="DC6" s="109"/>
      <c r="DD6" s="144" t="s">
        <v>211</v>
      </c>
      <c r="DE6" s="77">
        <v>10396.4</v>
      </c>
      <c r="DF6" s="108"/>
      <c r="DG6" s="77"/>
      <c r="DH6" s="79"/>
    </row>
    <row r="7" spans="1:112" ht="17.25" x14ac:dyDescent="0.3">
      <c r="A7" s="47" t="s">
        <v>409</v>
      </c>
      <c r="B7" s="256"/>
      <c r="C7" s="256">
        <v>15000</v>
      </c>
      <c r="D7" s="47"/>
      <c r="E7" s="47"/>
      <c r="F7" s="47"/>
      <c r="G7" s="47"/>
      <c r="H7" s="47"/>
      <c r="I7" s="291"/>
      <c r="J7" s="43"/>
      <c r="K7" s="43" t="s">
        <v>160</v>
      </c>
      <c r="L7" s="44"/>
      <c r="M7" s="44">
        <v>15000</v>
      </c>
      <c r="N7" s="44"/>
      <c r="O7" s="291"/>
      <c r="P7" s="43"/>
      <c r="Q7" s="43" t="s">
        <v>257</v>
      </c>
      <c r="R7" s="44"/>
      <c r="S7" s="44">
        <v>125000</v>
      </c>
      <c r="T7" s="44"/>
      <c r="U7" s="291"/>
      <c r="V7" s="43"/>
      <c r="W7" s="43" t="s">
        <v>241</v>
      </c>
      <c r="X7" s="44"/>
      <c r="Y7" s="44">
        <v>50000</v>
      </c>
      <c r="Z7" s="44"/>
      <c r="AA7" s="291"/>
      <c r="AB7" s="43"/>
      <c r="AC7" s="43" t="s">
        <v>43</v>
      </c>
      <c r="AD7" s="44"/>
      <c r="AE7" s="44">
        <v>73138</v>
      </c>
      <c r="AF7" s="44"/>
      <c r="AG7" s="291"/>
      <c r="AH7" s="291"/>
      <c r="AI7" s="291"/>
      <c r="AJ7" s="291"/>
      <c r="AK7" s="291"/>
      <c r="AL7" s="291"/>
      <c r="AM7" s="291"/>
      <c r="AN7" s="291"/>
      <c r="AO7" s="74"/>
      <c r="AP7" s="81"/>
      <c r="AQ7" s="126"/>
      <c r="AR7" s="74">
        <v>73080</v>
      </c>
      <c r="AS7" s="81">
        <v>75012</v>
      </c>
      <c r="AT7" s="54"/>
      <c r="AU7" s="74"/>
      <c r="AV7" s="81"/>
      <c r="AW7" s="54"/>
      <c r="AX7" s="74"/>
      <c r="AY7" s="81"/>
      <c r="AZ7" s="291"/>
      <c r="BA7" s="74">
        <v>2262</v>
      </c>
      <c r="BB7" s="81"/>
      <c r="BC7" s="291"/>
      <c r="BD7" s="74"/>
      <c r="BE7" s="81"/>
      <c r="BF7" s="291"/>
      <c r="BG7" s="74"/>
      <c r="BH7" s="81"/>
      <c r="BI7" s="291"/>
      <c r="BJ7" s="74"/>
      <c r="BK7" s="81"/>
      <c r="BL7" s="291"/>
      <c r="BM7" s="74"/>
      <c r="BN7" s="81"/>
      <c r="BO7" s="291"/>
      <c r="BP7" s="74"/>
      <c r="BQ7" s="81"/>
      <c r="BR7" s="291"/>
      <c r="BS7" s="74"/>
      <c r="BT7" s="81"/>
      <c r="BU7" s="291"/>
      <c r="BV7" s="74"/>
      <c r="BW7" s="81"/>
      <c r="BX7" s="291"/>
      <c r="BY7" s="74"/>
      <c r="BZ7" s="81"/>
      <c r="CA7" s="291"/>
      <c r="CB7" s="74"/>
      <c r="CC7" s="81"/>
      <c r="CD7" s="291"/>
      <c r="CE7" s="74"/>
      <c r="CF7" s="81"/>
      <c r="CG7" s="291"/>
      <c r="CH7" s="74"/>
      <c r="CI7" s="81"/>
      <c r="CJ7" s="291"/>
      <c r="CK7" s="208" t="s">
        <v>92</v>
      </c>
      <c r="CL7" s="213">
        <v>611762</v>
      </c>
      <c r="CM7" s="209"/>
      <c r="CN7" s="213"/>
      <c r="CO7" s="209"/>
      <c r="CP7" s="213">
        <v>611762</v>
      </c>
      <c r="CQ7" s="213"/>
      <c r="CR7" s="291"/>
      <c r="CS7" s="82" t="s">
        <v>184</v>
      </c>
      <c r="CT7" s="77"/>
      <c r="CU7" s="108"/>
      <c r="CV7" s="77">
        <v>126292.5</v>
      </c>
      <c r="CW7" s="79"/>
      <c r="CX7" s="291"/>
      <c r="CY7" s="82" t="s">
        <v>43</v>
      </c>
      <c r="CZ7" s="77"/>
      <c r="DA7" s="108">
        <v>611762</v>
      </c>
      <c r="DB7" s="77"/>
      <c r="DC7" s="109"/>
      <c r="DD7" s="82" t="s">
        <v>410</v>
      </c>
      <c r="DE7" s="77">
        <v>259666</v>
      </c>
      <c r="DF7" s="108"/>
      <c r="DG7" s="77"/>
      <c r="DH7" s="79"/>
    </row>
    <row r="8" spans="1:112" ht="17.25" x14ac:dyDescent="0.3">
      <c r="A8" s="47" t="s">
        <v>411</v>
      </c>
      <c r="B8" s="256"/>
      <c r="C8" s="256">
        <v>501000</v>
      </c>
      <c r="D8" s="47"/>
      <c r="E8" s="47"/>
      <c r="F8" s="47"/>
      <c r="G8" s="47"/>
      <c r="H8" s="47"/>
      <c r="I8" s="291"/>
      <c r="J8" s="43"/>
      <c r="K8" s="43" t="s">
        <v>92</v>
      </c>
      <c r="L8" s="44"/>
      <c r="M8" s="44">
        <v>501000</v>
      </c>
      <c r="N8" s="44"/>
      <c r="O8" s="291"/>
      <c r="P8" s="43"/>
      <c r="Q8" s="43" t="s">
        <v>198</v>
      </c>
      <c r="R8" s="44"/>
      <c r="S8" s="44">
        <v>4000</v>
      </c>
      <c r="T8" s="44"/>
      <c r="U8" s="291"/>
      <c r="V8" s="43"/>
      <c r="W8" s="67" t="s">
        <v>412</v>
      </c>
      <c r="X8" s="44"/>
      <c r="Y8" s="44"/>
      <c r="Z8" s="44">
        <v>50000</v>
      </c>
      <c r="AA8" s="291"/>
      <c r="AB8" s="43"/>
      <c r="AC8" s="43" t="s">
        <v>78</v>
      </c>
      <c r="AD8" s="44"/>
      <c r="AE8" s="44">
        <v>2262</v>
      </c>
      <c r="AF8" s="44"/>
      <c r="AG8" s="291"/>
      <c r="AH8" s="291"/>
      <c r="AI8" s="291"/>
      <c r="AJ8" s="291"/>
      <c r="AK8" s="291"/>
      <c r="AL8" s="291"/>
      <c r="AM8" s="291"/>
      <c r="AN8" s="291"/>
      <c r="AO8" s="74"/>
      <c r="AP8" s="81"/>
      <c r="AQ8" s="126"/>
      <c r="AR8" s="74">
        <v>73138</v>
      </c>
      <c r="AS8" s="81">
        <v>29000</v>
      </c>
      <c r="AT8" s="54"/>
      <c r="AU8" s="74"/>
      <c r="AV8" s="81"/>
      <c r="AW8" s="54"/>
      <c r="AX8" s="74"/>
      <c r="AY8" s="81"/>
      <c r="AZ8" s="291"/>
      <c r="BA8" s="74">
        <v>1200</v>
      </c>
      <c r="BB8" s="81"/>
      <c r="BC8" s="291"/>
      <c r="BD8" s="74"/>
      <c r="BE8" s="81"/>
      <c r="BF8" s="291"/>
      <c r="BG8" s="74"/>
      <c r="BH8" s="81"/>
      <c r="BI8" s="291"/>
      <c r="BJ8" s="74"/>
      <c r="BK8" s="81"/>
      <c r="BL8" s="291"/>
      <c r="BM8" s="74"/>
      <c r="BN8" s="81"/>
      <c r="BO8" s="291"/>
      <c r="BP8" s="74"/>
      <c r="BQ8" s="81"/>
      <c r="BR8" s="291"/>
      <c r="BS8" s="74"/>
      <c r="BT8" s="81"/>
      <c r="BU8" s="291"/>
      <c r="BV8" s="74"/>
      <c r="BW8" s="81"/>
      <c r="BX8" s="291"/>
      <c r="BY8" s="74"/>
      <c r="BZ8" s="81"/>
      <c r="CA8" s="291"/>
      <c r="CB8" s="74"/>
      <c r="CC8" s="81"/>
      <c r="CD8" s="291"/>
      <c r="CE8" s="74"/>
      <c r="CF8" s="81"/>
      <c r="CG8" s="291"/>
      <c r="CH8" s="74"/>
      <c r="CI8" s="81"/>
      <c r="CJ8" s="291"/>
      <c r="CK8" s="208" t="s">
        <v>413</v>
      </c>
      <c r="CL8" s="213">
        <v>27300</v>
      </c>
      <c r="CM8" s="209"/>
      <c r="CN8" s="213"/>
      <c r="CO8" s="209"/>
      <c r="CP8" s="213">
        <v>27300</v>
      </c>
      <c r="CQ8" s="213"/>
      <c r="CR8" s="291"/>
      <c r="CS8" s="82" t="s">
        <v>188</v>
      </c>
      <c r="CT8" s="77"/>
      <c r="CU8" s="108"/>
      <c r="CV8" s="77">
        <f>CV6-CV7</f>
        <v>78555.989999999991</v>
      </c>
      <c r="CW8" s="79"/>
      <c r="CX8" s="291"/>
      <c r="CY8" s="86" t="s">
        <v>413</v>
      </c>
      <c r="CZ8" s="87"/>
      <c r="DA8" s="110">
        <v>27300</v>
      </c>
      <c r="DB8" s="87"/>
      <c r="DC8" s="109"/>
      <c r="DD8" s="82" t="s">
        <v>210</v>
      </c>
      <c r="DE8" s="77">
        <v>1786.75</v>
      </c>
      <c r="DF8" s="108"/>
      <c r="DG8" s="77"/>
      <c r="DH8" s="79"/>
    </row>
    <row r="9" spans="1:112" ht="17.25" x14ac:dyDescent="0.3">
      <c r="A9" s="47" t="s">
        <v>414</v>
      </c>
      <c r="B9" s="256"/>
      <c r="C9" s="256">
        <v>1200000</v>
      </c>
      <c r="D9" s="47"/>
      <c r="E9" s="47"/>
      <c r="F9" s="47"/>
      <c r="G9" s="47"/>
      <c r="H9" s="47"/>
      <c r="I9" s="291"/>
      <c r="J9" s="43"/>
      <c r="K9" s="43" t="s">
        <v>104</v>
      </c>
      <c r="L9" s="44"/>
      <c r="M9" s="44">
        <v>1200000</v>
      </c>
      <c r="N9" s="44"/>
      <c r="O9" s="291"/>
      <c r="P9" s="43"/>
      <c r="Q9" s="43" t="s">
        <v>202</v>
      </c>
      <c r="R9" s="44"/>
      <c r="S9" s="44">
        <v>16000</v>
      </c>
      <c r="T9" s="44"/>
      <c r="U9" s="291"/>
      <c r="V9" s="43"/>
      <c r="W9" s="43" t="s">
        <v>415</v>
      </c>
      <c r="X9" s="44"/>
      <c r="Y9" s="44"/>
      <c r="Z9" s="44"/>
      <c r="AA9" s="291"/>
      <c r="AB9" s="43"/>
      <c r="AC9" s="67" t="s">
        <v>48</v>
      </c>
      <c r="AD9" s="44"/>
      <c r="AE9" s="44"/>
      <c r="AF9" s="44">
        <v>75400</v>
      </c>
      <c r="AG9" s="291"/>
      <c r="AH9" s="291"/>
      <c r="AI9" s="291"/>
      <c r="AJ9" s="291"/>
      <c r="AK9" s="291"/>
      <c r="AL9" s="291"/>
      <c r="AM9" s="291"/>
      <c r="AN9" s="291"/>
      <c r="AO9" s="74"/>
      <c r="AP9" s="81"/>
      <c r="AQ9" s="126"/>
      <c r="AR9" s="74"/>
      <c r="AS9" s="81">
        <v>15000</v>
      </c>
      <c r="AT9" s="54"/>
      <c r="AU9" s="74"/>
      <c r="AV9" s="81"/>
      <c r="AW9" s="54"/>
      <c r="AX9" s="74"/>
      <c r="AY9" s="81"/>
      <c r="AZ9" s="291"/>
      <c r="BA9" s="74"/>
      <c r="BB9" s="81"/>
      <c r="BC9" s="291"/>
      <c r="BD9" s="74"/>
      <c r="BE9" s="81"/>
      <c r="BF9" s="291"/>
      <c r="BG9" s="74"/>
      <c r="BH9" s="81"/>
      <c r="BI9" s="291"/>
      <c r="BJ9" s="74"/>
      <c r="BK9" s="81"/>
      <c r="BL9" s="291"/>
      <c r="BM9" s="74"/>
      <c r="BN9" s="81"/>
      <c r="BO9" s="291"/>
      <c r="BP9" s="74"/>
      <c r="BQ9" s="81"/>
      <c r="BR9" s="291"/>
      <c r="BS9" s="74"/>
      <c r="BT9" s="81"/>
      <c r="BU9" s="291"/>
      <c r="BV9" s="74"/>
      <c r="BW9" s="81"/>
      <c r="BX9" s="291"/>
      <c r="BY9" s="74"/>
      <c r="BZ9" s="81"/>
      <c r="CA9" s="291"/>
      <c r="CB9" s="74"/>
      <c r="CC9" s="81"/>
      <c r="CD9" s="291"/>
      <c r="CE9" s="74"/>
      <c r="CF9" s="81"/>
      <c r="CG9" s="291"/>
      <c r="CH9" s="74"/>
      <c r="CI9" s="81"/>
      <c r="CJ9" s="291"/>
      <c r="CK9" s="208" t="s">
        <v>241</v>
      </c>
      <c r="CL9" s="213">
        <v>50000</v>
      </c>
      <c r="CM9" s="209"/>
      <c r="CN9" s="213"/>
      <c r="CO9" s="209"/>
      <c r="CP9" s="213">
        <v>50000</v>
      </c>
      <c r="CQ9" s="213"/>
      <c r="CR9" s="291"/>
      <c r="CS9" s="82" t="s">
        <v>416</v>
      </c>
      <c r="CT9" s="77"/>
      <c r="CU9" s="108"/>
      <c r="CV9" s="88">
        <f>CU10-CU11</f>
        <v>11697.599999999999</v>
      </c>
      <c r="CW9" s="79"/>
      <c r="CX9" s="291"/>
      <c r="CY9" s="82" t="s">
        <v>104</v>
      </c>
      <c r="CZ9" s="77"/>
      <c r="DA9" s="108">
        <v>1064848.49</v>
      </c>
      <c r="DB9" s="77"/>
      <c r="DC9" s="109"/>
      <c r="DD9" s="82" t="s">
        <v>201</v>
      </c>
      <c r="DE9" s="77">
        <v>33000</v>
      </c>
      <c r="DF9" s="108"/>
      <c r="DG9" s="77"/>
      <c r="DH9" s="79"/>
    </row>
    <row r="10" spans="1:112" ht="17.25" x14ac:dyDescent="0.3">
      <c r="A10" s="47" t="s">
        <v>417</v>
      </c>
      <c r="B10" s="256"/>
      <c r="C10" s="256">
        <v>60000</v>
      </c>
      <c r="D10" s="227">
        <v>42289</v>
      </c>
      <c r="E10" s="47"/>
      <c r="F10" s="47"/>
      <c r="G10" s="47"/>
      <c r="H10" s="47"/>
      <c r="I10" s="291"/>
      <c r="J10" s="43"/>
      <c r="K10" s="43" t="s">
        <v>324</v>
      </c>
      <c r="L10" s="44"/>
      <c r="M10" s="44">
        <v>60000</v>
      </c>
      <c r="N10" s="44"/>
      <c r="O10" s="291"/>
      <c r="P10" s="43"/>
      <c r="Q10" s="43" t="s">
        <v>78</v>
      </c>
      <c r="R10" s="44"/>
      <c r="S10" s="44">
        <v>1160</v>
      </c>
      <c r="T10" s="44"/>
      <c r="U10" s="291"/>
      <c r="V10" s="43"/>
      <c r="W10" s="67" t="s">
        <v>130</v>
      </c>
      <c r="X10" s="44"/>
      <c r="Y10" s="44"/>
      <c r="Z10" s="44"/>
      <c r="AA10" s="291"/>
      <c r="AB10" s="43"/>
      <c r="AC10" s="67" t="s">
        <v>418</v>
      </c>
      <c r="AD10" s="44"/>
      <c r="AE10" s="44"/>
      <c r="AF10" s="44"/>
      <c r="AG10" s="291"/>
      <c r="AH10" s="291"/>
      <c r="AI10" s="291"/>
      <c r="AJ10" s="291"/>
      <c r="AK10" s="291"/>
      <c r="AL10" s="291"/>
      <c r="AM10" s="291"/>
      <c r="AN10" s="291"/>
      <c r="AO10" s="74"/>
      <c r="AP10" s="81"/>
      <c r="AQ10" s="126"/>
      <c r="AR10" s="74"/>
      <c r="AS10" s="81">
        <v>55680</v>
      </c>
      <c r="AT10" s="54"/>
      <c r="AU10" s="74"/>
      <c r="AV10" s="81"/>
      <c r="AW10" s="54"/>
      <c r="AX10" s="74"/>
      <c r="AY10" s="81"/>
      <c r="AZ10" s="291"/>
      <c r="BA10" s="74"/>
      <c r="BB10" s="81"/>
      <c r="BC10" s="291"/>
      <c r="BD10" s="74"/>
      <c r="BE10" s="81"/>
      <c r="BF10" s="291"/>
      <c r="BG10" s="74"/>
      <c r="BH10" s="81"/>
      <c r="BI10" s="291"/>
      <c r="BJ10" s="74"/>
      <c r="BK10" s="81"/>
      <c r="BL10" s="291"/>
      <c r="BM10" s="74"/>
      <c r="BN10" s="81"/>
      <c r="BO10" s="291"/>
      <c r="BP10" s="74"/>
      <c r="BQ10" s="81"/>
      <c r="BR10" s="291"/>
      <c r="BS10" s="74"/>
      <c r="BT10" s="81"/>
      <c r="BU10" s="291"/>
      <c r="BV10" s="74"/>
      <c r="BW10" s="81"/>
      <c r="BX10" s="291"/>
      <c r="BY10" s="74"/>
      <c r="BZ10" s="81"/>
      <c r="CA10" s="291"/>
      <c r="CB10" s="74"/>
      <c r="CC10" s="81"/>
      <c r="CD10" s="291"/>
      <c r="CE10" s="74"/>
      <c r="CF10" s="81"/>
      <c r="CG10" s="291"/>
      <c r="CH10" s="74"/>
      <c r="CI10" s="81"/>
      <c r="CJ10" s="291"/>
      <c r="CK10" s="208" t="s">
        <v>104</v>
      </c>
      <c r="CL10" s="213">
        <v>1064848.49</v>
      </c>
      <c r="CM10" s="209"/>
      <c r="CN10" s="213"/>
      <c r="CO10" s="209"/>
      <c r="CP10" s="213">
        <v>1064848.49</v>
      </c>
      <c r="CQ10" s="213"/>
      <c r="CR10" s="291"/>
      <c r="CS10" s="82" t="s">
        <v>42</v>
      </c>
      <c r="CT10" s="77"/>
      <c r="CU10" s="108">
        <v>23105.599999999999</v>
      </c>
      <c r="CV10" s="77"/>
      <c r="CW10" s="79"/>
      <c r="CX10" s="291"/>
      <c r="CY10" s="82" t="s">
        <v>419</v>
      </c>
      <c r="CZ10" s="77">
        <v>150800</v>
      </c>
      <c r="DA10" s="108"/>
      <c r="DB10" s="77"/>
      <c r="DC10" s="109"/>
      <c r="DD10" s="144" t="s">
        <v>204</v>
      </c>
      <c r="DE10" s="77">
        <v>56000</v>
      </c>
      <c r="DF10" s="108"/>
      <c r="DG10" s="77"/>
      <c r="DH10" s="79"/>
    </row>
    <row r="11" spans="1:112" ht="17.25" x14ac:dyDescent="0.3">
      <c r="A11" s="47" t="s">
        <v>420</v>
      </c>
      <c r="B11" s="256"/>
      <c r="C11" s="256">
        <v>90000</v>
      </c>
      <c r="D11" s="47"/>
      <c r="E11" s="47"/>
      <c r="F11" s="47"/>
      <c r="G11" s="47"/>
      <c r="H11" s="47"/>
      <c r="I11" s="291"/>
      <c r="J11" s="43"/>
      <c r="K11" s="43" t="s">
        <v>421</v>
      </c>
      <c r="L11" s="44"/>
      <c r="M11" s="44">
        <v>90000</v>
      </c>
      <c r="N11" s="44"/>
      <c r="O11" s="291"/>
      <c r="P11" s="43"/>
      <c r="Q11" s="67" t="s">
        <v>43</v>
      </c>
      <c r="R11" s="44"/>
      <c r="S11" s="44"/>
      <c r="T11" s="44">
        <v>29000</v>
      </c>
      <c r="U11" s="291"/>
      <c r="V11" s="43"/>
      <c r="W11" s="43" t="s">
        <v>166</v>
      </c>
      <c r="X11" s="44"/>
      <c r="Y11" s="44">
        <v>1000</v>
      </c>
      <c r="Z11" s="44"/>
      <c r="AA11" s="291"/>
      <c r="AB11" s="43"/>
      <c r="AC11" s="43" t="s">
        <v>17</v>
      </c>
      <c r="AD11" s="44"/>
      <c r="AE11" s="44">
        <v>75400</v>
      </c>
      <c r="AF11" s="44"/>
      <c r="AG11" s="291"/>
      <c r="AH11" s="291"/>
      <c r="AI11" s="291"/>
      <c r="AJ11" s="291"/>
      <c r="AK11" s="291"/>
      <c r="AL11" s="291"/>
      <c r="AM11" s="291"/>
      <c r="AN11" s="291"/>
      <c r="AO11" s="74"/>
      <c r="AP11" s="81"/>
      <c r="AQ11" s="126"/>
      <c r="AR11" s="74"/>
      <c r="AS11" s="81">
        <v>28500</v>
      </c>
      <c r="AT11" s="54"/>
      <c r="AU11" s="74"/>
      <c r="AV11" s="81"/>
      <c r="AW11" s="54"/>
      <c r="AX11" s="74"/>
      <c r="AY11" s="81"/>
      <c r="AZ11" s="291"/>
      <c r="BA11" s="74"/>
      <c r="BB11" s="81"/>
      <c r="BC11" s="291"/>
      <c r="BD11" s="74"/>
      <c r="BE11" s="81"/>
      <c r="BF11" s="291"/>
      <c r="BG11" s="74"/>
      <c r="BH11" s="81"/>
      <c r="BI11" s="291"/>
      <c r="BJ11" s="74"/>
      <c r="BK11" s="81"/>
      <c r="BL11" s="291"/>
      <c r="BM11" s="74"/>
      <c r="BN11" s="81"/>
      <c r="BO11" s="291"/>
      <c r="BP11" s="74"/>
      <c r="BQ11" s="81"/>
      <c r="BR11" s="291"/>
      <c r="BS11" s="74"/>
      <c r="BT11" s="81"/>
      <c r="BU11" s="291"/>
      <c r="BV11" s="74"/>
      <c r="BW11" s="81"/>
      <c r="BX11" s="291"/>
      <c r="BY11" s="74"/>
      <c r="BZ11" s="81"/>
      <c r="CA11" s="291"/>
      <c r="CB11" s="74"/>
      <c r="CC11" s="81"/>
      <c r="CD11" s="291"/>
      <c r="CE11" s="74"/>
      <c r="CF11" s="81"/>
      <c r="CG11" s="291"/>
      <c r="CH11" s="74"/>
      <c r="CI11" s="81"/>
      <c r="CJ11" s="291"/>
      <c r="CK11" s="208" t="s">
        <v>419</v>
      </c>
      <c r="CL11" s="213">
        <v>150800</v>
      </c>
      <c r="CM11" s="209"/>
      <c r="CN11" s="213"/>
      <c r="CO11" s="209"/>
      <c r="CP11" s="213">
        <v>150800</v>
      </c>
      <c r="CQ11" s="213"/>
      <c r="CR11" s="291"/>
      <c r="CS11" s="82" t="s">
        <v>78</v>
      </c>
      <c r="CT11" s="77"/>
      <c r="CU11" s="131">
        <v>11408</v>
      </c>
      <c r="CV11" s="77">
        <f>SUM(CV8:CV10)</f>
        <v>90253.59</v>
      </c>
      <c r="CW11" s="79"/>
      <c r="CX11" s="291"/>
      <c r="CY11" s="82" t="s">
        <v>422</v>
      </c>
      <c r="CZ11" s="85">
        <v>7540</v>
      </c>
      <c r="DA11" s="108">
        <f>CZ10-CZ11</f>
        <v>143260</v>
      </c>
      <c r="DB11" s="77"/>
      <c r="DC11" s="109"/>
      <c r="DD11" s="82" t="s">
        <v>169</v>
      </c>
      <c r="DE11" s="77">
        <v>51680</v>
      </c>
      <c r="DF11" s="108"/>
      <c r="DG11" s="77"/>
      <c r="DH11" s="79"/>
    </row>
    <row r="12" spans="1:112" ht="17.25" x14ac:dyDescent="0.3">
      <c r="A12" s="47" t="s">
        <v>423</v>
      </c>
      <c r="B12" s="256"/>
      <c r="C12" s="256">
        <v>125000</v>
      </c>
      <c r="D12" s="227" t="s">
        <v>424</v>
      </c>
      <c r="E12" s="47"/>
      <c r="F12" s="47"/>
      <c r="G12" s="47"/>
      <c r="H12" s="47"/>
      <c r="I12" s="291"/>
      <c r="J12" s="43"/>
      <c r="K12" s="43" t="s">
        <v>191</v>
      </c>
      <c r="L12" s="44"/>
      <c r="M12" s="44">
        <v>125000</v>
      </c>
      <c r="N12" s="44"/>
      <c r="O12" s="291"/>
      <c r="P12" s="43"/>
      <c r="Q12" s="67" t="s">
        <v>226</v>
      </c>
      <c r="R12" s="44"/>
      <c r="S12" s="44"/>
      <c r="T12" s="44">
        <v>117160</v>
      </c>
      <c r="U12" s="291"/>
      <c r="V12" s="43"/>
      <c r="W12" s="67" t="s">
        <v>208</v>
      </c>
      <c r="X12" s="44"/>
      <c r="Y12" s="44"/>
      <c r="Z12" s="44">
        <v>1000</v>
      </c>
      <c r="AA12" s="291"/>
      <c r="AB12" s="43"/>
      <c r="AC12" s="67" t="s">
        <v>67</v>
      </c>
      <c r="AD12" s="44"/>
      <c r="AE12" s="44"/>
      <c r="AF12" s="44">
        <v>75400</v>
      </c>
      <c r="AG12" s="291"/>
      <c r="AH12" s="291"/>
      <c r="AI12" s="291"/>
      <c r="AJ12" s="291"/>
      <c r="AK12" s="291"/>
      <c r="AL12" s="291"/>
      <c r="AM12" s="291"/>
      <c r="AN12" s="291"/>
      <c r="AO12" s="92">
        <f>SUM(AO5:AO11)</f>
        <v>16000</v>
      </c>
      <c r="AP12" s="93"/>
      <c r="AQ12" s="126"/>
      <c r="AR12" s="135">
        <f>SUM(AR5:AR11)</f>
        <v>948818</v>
      </c>
      <c r="AS12" s="136">
        <f ca="1">SUM(AS5:AS13)</f>
        <v>674112</v>
      </c>
      <c r="AT12" s="54"/>
      <c r="AU12" s="92">
        <f>SUM(AU5:AU11)</f>
        <v>1380000</v>
      </c>
      <c r="AV12" s="93">
        <f>SUM(AV5:AV11)</f>
        <v>315151.51</v>
      </c>
      <c r="AW12" s="54"/>
      <c r="AX12" s="92">
        <f>SUM(AX5:AX11)</f>
        <v>60000</v>
      </c>
      <c r="AY12" s="93"/>
      <c r="AZ12" s="291"/>
      <c r="BA12" s="92">
        <f>SUM(BA5:BA11)</f>
        <v>11408</v>
      </c>
      <c r="BB12" s="93">
        <v>11408</v>
      </c>
      <c r="BC12" s="291"/>
      <c r="BD12" s="71"/>
      <c r="BE12" s="93">
        <f>SUM(BE5:BE11)</f>
        <v>259666</v>
      </c>
      <c r="BF12" s="291"/>
      <c r="BG12" s="92">
        <f>SUM(BG5:BG11)</f>
        <v>125020</v>
      </c>
      <c r="BH12" s="93"/>
      <c r="BI12" s="291"/>
      <c r="BJ12" s="92">
        <f>SUM(BJ5:BJ11)</f>
        <v>7147</v>
      </c>
      <c r="BK12" s="93"/>
      <c r="BL12" s="291"/>
      <c r="BM12" s="71"/>
      <c r="BN12" s="93">
        <f>SUM(BN5:BN11)</f>
        <v>41600</v>
      </c>
      <c r="BO12" s="291"/>
      <c r="BP12" s="71">
        <f>SUM(BP5:BP11)</f>
        <v>315151.51</v>
      </c>
      <c r="BQ12" s="93">
        <v>315151.51</v>
      </c>
      <c r="BR12" s="291"/>
      <c r="BS12" s="71"/>
      <c r="BT12" s="93">
        <f>SUM(BT5:BT11)</f>
        <v>33000</v>
      </c>
      <c r="BU12" s="291"/>
      <c r="BV12" s="71"/>
      <c r="BW12" s="93">
        <f>SUM(BW5:BW11)</f>
        <v>51680</v>
      </c>
      <c r="BX12" s="291"/>
      <c r="BY12" s="71"/>
      <c r="BZ12" s="93">
        <f>SUM(BZ5:BZ11)</f>
        <v>750</v>
      </c>
      <c r="CA12" s="291"/>
      <c r="CB12" s="71"/>
      <c r="CC12" s="93">
        <f>SUM(CC5:CC11)</f>
        <v>15080</v>
      </c>
      <c r="CD12" s="291"/>
      <c r="CE12" s="71">
        <f>SUM(CE5:CE11)</f>
        <v>75400</v>
      </c>
      <c r="CF12" s="93"/>
      <c r="CG12" s="291"/>
      <c r="CH12" s="71"/>
      <c r="CI12" s="93">
        <f>SUM(CI5:CI11)</f>
        <v>75400</v>
      </c>
      <c r="CJ12" s="291"/>
      <c r="CK12" s="208" t="s">
        <v>48</v>
      </c>
      <c r="CL12" s="213">
        <v>75400</v>
      </c>
      <c r="CM12" s="209"/>
      <c r="CN12" s="213"/>
      <c r="CO12" s="209"/>
      <c r="CP12" s="213">
        <v>75400</v>
      </c>
      <c r="CQ12" s="213"/>
      <c r="CR12" s="291"/>
      <c r="CS12" s="82" t="s">
        <v>208</v>
      </c>
      <c r="CT12" s="77"/>
      <c r="CU12" s="108"/>
      <c r="CV12" s="85">
        <v>8000</v>
      </c>
      <c r="CW12" s="79"/>
      <c r="CX12" s="291"/>
      <c r="CY12" s="82" t="s">
        <v>48</v>
      </c>
      <c r="CZ12" s="77">
        <v>75400</v>
      </c>
      <c r="DA12" s="108"/>
      <c r="DB12" s="77"/>
      <c r="DC12" s="109"/>
      <c r="DD12" s="82" t="s">
        <v>57</v>
      </c>
      <c r="DE12" s="85">
        <v>41600</v>
      </c>
      <c r="DF12" s="108"/>
      <c r="DG12" s="77"/>
      <c r="DH12" s="79"/>
    </row>
    <row r="13" spans="1:112" ht="18" thickBot="1" x14ac:dyDescent="0.35">
      <c r="A13" s="47" t="s">
        <v>425</v>
      </c>
      <c r="B13" s="47"/>
      <c r="C13" s="270"/>
      <c r="D13" s="270">
        <v>500000</v>
      </c>
      <c r="E13" s="47"/>
      <c r="F13" s="47"/>
      <c r="G13" s="47"/>
      <c r="H13" s="47"/>
      <c r="I13" s="291"/>
      <c r="J13" s="43"/>
      <c r="K13" s="67" t="s">
        <v>426</v>
      </c>
      <c r="L13" s="44"/>
      <c r="M13" s="44"/>
      <c r="N13" s="44">
        <v>500000</v>
      </c>
      <c r="O13" s="291"/>
      <c r="P13" s="43"/>
      <c r="Q13" s="43" t="s">
        <v>427</v>
      </c>
      <c r="R13" s="44"/>
      <c r="S13" s="44"/>
      <c r="T13" s="44"/>
      <c r="U13" s="291"/>
      <c r="V13" s="43"/>
      <c r="W13" s="43" t="s">
        <v>428</v>
      </c>
      <c r="X13" s="44"/>
      <c r="Y13" s="44"/>
      <c r="Z13" s="44"/>
      <c r="AA13" s="291"/>
      <c r="AB13" s="43"/>
      <c r="AC13" s="43" t="s">
        <v>429</v>
      </c>
      <c r="AD13" s="44"/>
      <c r="AE13" s="44"/>
      <c r="AF13" s="44"/>
      <c r="AG13" s="291"/>
      <c r="AH13" s="291"/>
      <c r="AI13" s="291"/>
      <c r="AJ13" s="291"/>
      <c r="AK13" s="291"/>
      <c r="AL13" s="291"/>
      <c r="AM13" s="291"/>
      <c r="AN13" s="291"/>
      <c r="AO13" s="94">
        <f>SUM(AO12)</f>
        <v>16000</v>
      </c>
      <c r="AP13" s="81"/>
      <c r="AQ13" s="126"/>
      <c r="AR13" s="189">
        <f ca="1">AR12-AS12</f>
        <v>274706</v>
      </c>
      <c r="AS13" s="139"/>
      <c r="AT13" s="54"/>
      <c r="AU13" s="94">
        <f>AU12-AV12</f>
        <v>1064848.49</v>
      </c>
      <c r="AV13" s="133"/>
      <c r="AW13" s="124"/>
      <c r="AX13" s="94">
        <f>SUM(AX12)</f>
        <v>60000</v>
      </c>
      <c r="AY13" s="133"/>
      <c r="AZ13" s="291"/>
      <c r="BA13" s="340" t="s">
        <v>68</v>
      </c>
      <c r="BB13" s="340"/>
      <c r="BC13" s="291"/>
      <c r="BD13" s="205"/>
      <c r="BE13" s="203">
        <f>SUM(BE12)</f>
        <v>259666</v>
      </c>
      <c r="BF13" s="291"/>
      <c r="BG13" s="94">
        <f>SUM(BG12)</f>
        <v>125020</v>
      </c>
      <c r="BH13" s="81"/>
      <c r="BI13" s="291"/>
      <c r="BJ13" s="94">
        <f>SUM(BJ12)</f>
        <v>7147</v>
      </c>
      <c r="BK13" s="81"/>
      <c r="BL13" s="291"/>
      <c r="BM13" s="205"/>
      <c r="BN13" s="203">
        <f>SUM(BN12)</f>
        <v>41600</v>
      </c>
      <c r="BO13" s="291"/>
      <c r="BP13" s="309" t="s">
        <v>68</v>
      </c>
      <c r="BQ13" s="309"/>
      <c r="BR13" s="291"/>
      <c r="BS13" s="205"/>
      <c r="BT13" s="207">
        <f>SUM(BT12)</f>
        <v>33000</v>
      </c>
      <c r="BU13" s="291"/>
      <c r="BV13" s="205"/>
      <c r="BW13" s="207">
        <f>SUM(BW12)</f>
        <v>51680</v>
      </c>
      <c r="BX13" s="291"/>
      <c r="BY13" s="205"/>
      <c r="BZ13" s="95">
        <f>SUM(BZ12)</f>
        <v>750</v>
      </c>
      <c r="CA13" s="291"/>
      <c r="CB13" s="205"/>
      <c r="CC13" s="95">
        <f>SUM(CC12)</f>
        <v>15080</v>
      </c>
      <c r="CD13" s="291"/>
      <c r="CE13" s="94">
        <f>SUM(CE12)</f>
        <v>75400</v>
      </c>
      <c r="CF13" s="108"/>
      <c r="CG13" s="291"/>
      <c r="CH13" s="205"/>
      <c r="CI13" s="95">
        <f>SUM(CI12)</f>
        <v>75400</v>
      </c>
      <c r="CJ13" s="291"/>
      <c r="CK13" s="208" t="s">
        <v>393</v>
      </c>
      <c r="CL13" s="213"/>
      <c r="CM13" s="209">
        <v>15080</v>
      </c>
      <c r="CN13" s="213"/>
      <c r="CO13" s="209"/>
      <c r="CP13" s="213"/>
      <c r="CQ13" s="213">
        <v>15080</v>
      </c>
      <c r="CR13" s="291"/>
      <c r="CS13" s="76" t="s">
        <v>430</v>
      </c>
      <c r="CT13" s="77"/>
      <c r="CU13" s="108"/>
      <c r="CV13" s="77"/>
      <c r="CW13" s="94">
        <f>SUM(CV11:CV12)</f>
        <v>98253.59</v>
      </c>
      <c r="CX13" s="291"/>
      <c r="CY13" s="82" t="s">
        <v>370</v>
      </c>
      <c r="CZ13" s="85">
        <v>7540</v>
      </c>
      <c r="DA13" s="108">
        <f>CZ12-CZ13</f>
        <v>67860</v>
      </c>
      <c r="DB13" s="77"/>
      <c r="DC13" s="109"/>
      <c r="DD13" s="76" t="s">
        <v>213</v>
      </c>
      <c r="DE13" s="77"/>
      <c r="DF13" s="108">
        <f>SUM(DE6:DE12)</f>
        <v>454129.15</v>
      </c>
      <c r="DG13" s="77"/>
      <c r="DH13" s="79"/>
    </row>
    <row r="14" spans="1:112" ht="18" thickTop="1" x14ac:dyDescent="0.3">
      <c r="A14" s="47" t="s">
        <v>431</v>
      </c>
      <c r="B14" s="47"/>
      <c r="C14" s="270"/>
      <c r="D14" s="270">
        <v>2191000</v>
      </c>
      <c r="E14" s="47"/>
      <c r="F14" s="47"/>
      <c r="G14" s="47"/>
      <c r="H14" s="47"/>
      <c r="I14" s="291"/>
      <c r="J14" s="43"/>
      <c r="K14" s="67" t="s">
        <v>32</v>
      </c>
      <c r="L14" s="44"/>
      <c r="M14" s="44"/>
      <c r="N14" s="44">
        <v>2191000</v>
      </c>
      <c r="O14" s="291"/>
      <c r="P14" s="43"/>
      <c r="Q14" s="67" t="s">
        <v>30</v>
      </c>
      <c r="R14" s="44"/>
      <c r="S14" s="44"/>
      <c r="T14" s="44"/>
      <c r="U14" s="291"/>
      <c r="V14" s="43"/>
      <c r="W14" s="67" t="s">
        <v>162</v>
      </c>
      <c r="X14" s="44"/>
      <c r="Y14" s="44"/>
      <c r="Z14" s="44"/>
      <c r="AA14" s="291"/>
      <c r="AB14" s="43"/>
      <c r="AC14" s="67" t="s">
        <v>432</v>
      </c>
      <c r="AD14" s="44"/>
      <c r="AE14" s="44"/>
      <c r="AF14" s="44"/>
      <c r="AG14" s="291"/>
      <c r="AH14" s="291"/>
      <c r="AI14" s="291"/>
      <c r="AJ14" s="291"/>
      <c r="AK14" s="291"/>
      <c r="AL14" s="291"/>
      <c r="AM14" s="291"/>
      <c r="AN14" s="291"/>
      <c r="AO14" s="126"/>
      <c r="AP14" s="126"/>
      <c r="AQ14" s="126"/>
      <c r="AR14" s="291"/>
      <c r="AS14" s="291"/>
      <c r="AT14" s="54"/>
      <c r="AU14" s="54"/>
      <c r="AV14" s="54"/>
      <c r="AW14" s="54"/>
      <c r="AX14" s="54"/>
      <c r="AY14" s="54"/>
      <c r="AZ14" s="291"/>
      <c r="BA14" s="291"/>
      <c r="BB14" s="291"/>
      <c r="BC14" s="291"/>
      <c r="BD14" s="291"/>
      <c r="BE14" s="291"/>
      <c r="BF14" s="291"/>
      <c r="BG14" s="291"/>
      <c r="BH14" s="291"/>
      <c r="BI14" s="291"/>
      <c r="BJ14" s="291"/>
      <c r="BK14" s="291"/>
      <c r="BL14" s="291"/>
      <c r="BM14" s="291"/>
      <c r="BN14" s="291"/>
      <c r="BO14" s="291"/>
      <c r="BP14" s="291"/>
      <c r="BQ14" s="291"/>
      <c r="BR14" s="291"/>
      <c r="BS14" s="291"/>
      <c r="BT14" s="291"/>
      <c r="BU14" s="291"/>
      <c r="BV14" s="291"/>
      <c r="BW14" s="291"/>
      <c r="BX14" s="291"/>
      <c r="BY14" s="291"/>
      <c r="BZ14" s="291"/>
      <c r="CA14" s="291"/>
      <c r="CB14" s="291"/>
      <c r="CC14" s="291"/>
      <c r="CD14" s="291"/>
      <c r="CE14" s="291"/>
      <c r="CF14" s="291"/>
      <c r="CG14" s="291"/>
      <c r="CH14" s="291"/>
      <c r="CI14" s="291"/>
      <c r="CJ14" s="291"/>
      <c r="CK14" s="208" t="s">
        <v>170</v>
      </c>
      <c r="CL14" s="213">
        <v>21000</v>
      </c>
      <c r="CM14" s="209"/>
      <c r="CN14" s="213"/>
      <c r="CO14" s="209"/>
      <c r="CP14" s="213">
        <v>21000</v>
      </c>
      <c r="CQ14" s="213"/>
      <c r="CR14" s="291"/>
      <c r="CS14" s="86"/>
      <c r="CT14" s="87"/>
      <c r="CU14" s="107"/>
      <c r="CV14" s="87"/>
      <c r="CW14" s="103"/>
      <c r="CX14" s="291"/>
      <c r="CY14" s="82" t="s">
        <v>241</v>
      </c>
      <c r="CZ14" s="77"/>
      <c r="DA14" s="108">
        <v>50000</v>
      </c>
      <c r="DB14" s="191"/>
      <c r="DC14" s="138"/>
      <c r="DD14" s="76" t="s">
        <v>217</v>
      </c>
      <c r="DE14" s="77"/>
      <c r="DF14" s="108"/>
      <c r="DG14" s="77"/>
      <c r="DH14" s="79"/>
    </row>
    <row r="15" spans="1:112" ht="17.25" x14ac:dyDescent="0.3">
      <c r="A15" s="47" t="s">
        <v>433</v>
      </c>
      <c r="B15" s="47"/>
      <c r="C15" s="270"/>
      <c r="D15" s="270">
        <v>-700000</v>
      </c>
      <c r="E15" s="47"/>
      <c r="F15" s="47"/>
      <c r="G15" s="47"/>
      <c r="H15" s="47"/>
      <c r="I15" s="291"/>
      <c r="J15" s="43"/>
      <c r="K15" s="67" t="s">
        <v>434</v>
      </c>
      <c r="L15" s="44"/>
      <c r="M15" s="44"/>
      <c r="N15" s="44">
        <v>-700000</v>
      </c>
      <c r="O15" s="291"/>
      <c r="P15" s="43"/>
      <c r="Q15" s="43" t="s">
        <v>43</v>
      </c>
      <c r="R15" s="44"/>
      <c r="S15" s="44">
        <v>301600</v>
      </c>
      <c r="T15" s="44"/>
      <c r="U15" s="291"/>
      <c r="V15" s="43"/>
      <c r="W15" s="43" t="s">
        <v>170</v>
      </c>
      <c r="X15" s="44"/>
      <c r="Y15" s="44">
        <v>21000</v>
      </c>
      <c r="Z15" s="44"/>
      <c r="AA15" s="291"/>
      <c r="AB15" s="43"/>
      <c r="AC15" s="43" t="s">
        <v>382</v>
      </c>
      <c r="AD15" s="44"/>
      <c r="AE15" s="44">
        <v>200000</v>
      </c>
      <c r="AF15" s="44"/>
      <c r="AG15" s="291"/>
      <c r="AH15" s="291"/>
      <c r="AI15" s="291"/>
      <c r="AJ15" s="291"/>
      <c r="AK15" s="291"/>
      <c r="AL15" s="291"/>
      <c r="AM15" s="291"/>
      <c r="AN15" s="291"/>
      <c r="AO15" s="126"/>
      <c r="AP15" s="126"/>
      <c r="AQ15" s="126"/>
      <c r="AR15" s="291"/>
      <c r="AS15" s="291"/>
      <c r="AT15" s="54"/>
      <c r="AU15" s="54"/>
      <c r="AV15" s="54"/>
      <c r="AW15" s="54"/>
      <c r="AX15" s="54"/>
      <c r="AY15" s="54"/>
      <c r="AZ15" s="291"/>
      <c r="BA15" s="291"/>
      <c r="BB15" s="291"/>
      <c r="BC15" s="291"/>
      <c r="BD15" s="291"/>
      <c r="BE15" s="291"/>
      <c r="BF15" s="291"/>
      <c r="BG15" s="291"/>
      <c r="BH15" s="291"/>
      <c r="BI15" s="291"/>
      <c r="BJ15" s="291"/>
      <c r="BK15" s="291"/>
      <c r="BL15" s="291"/>
      <c r="BM15" s="291"/>
      <c r="BN15" s="291"/>
      <c r="BO15" s="291"/>
      <c r="BP15" s="291"/>
      <c r="BQ15" s="291"/>
      <c r="BR15" s="291"/>
      <c r="BS15" s="291"/>
      <c r="BT15" s="291"/>
      <c r="BU15" s="291"/>
      <c r="BV15" s="291"/>
      <c r="BW15" s="291"/>
      <c r="BX15" s="291"/>
      <c r="BY15" s="291"/>
      <c r="BZ15" s="291"/>
      <c r="CA15" s="291"/>
      <c r="CB15" s="291"/>
      <c r="CC15" s="291"/>
      <c r="CD15" s="291"/>
      <c r="CE15" s="291"/>
      <c r="CF15" s="291"/>
      <c r="CG15" s="291"/>
      <c r="CH15" s="291"/>
      <c r="CI15" s="291"/>
      <c r="CJ15" s="291"/>
      <c r="CK15" s="208" t="s">
        <v>198</v>
      </c>
      <c r="CL15" s="213">
        <v>30144</v>
      </c>
      <c r="CM15" s="209"/>
      <c r="CN15" s="213"/>
      <c r="CO15" s="209"/>
      <c r="CP15" s="213">
        <v>30144</v>
      </c>
      <c r="CQ15" s="213"/>
      <c r="CR15" s="291"/>
      <c r="CS15" s="86"/>
      <c r="CT15" s="87"/>
      <c r="CU15" s="107"/>
      <c r="CV15" s="87"/>
      <c r="CW15" s="103"/>
      <c r="CX15" s="291"/>
      <c r="CY15" s="82" t="s">
        <v>170</v>
      </c>
      <c r="CZ15" s="218"/>
      <c r="DA15" s="192">
        <v>21000</v>
      </c>
      <c r="DB15" s="143"/>
      <c r="DC15" s="138"/>
      <c r="DD15" s="82" t="s">
        <v>219</v>
      </c>
      <c r="DE15" s="77">
        <v>37506</v>
      </c>
      <c r="DF15" s="108"/>
      <c r="DG15" s="77"/>
      <c r="DH15" s="79"/>
    </row>
    <row r="16" spans="1:112" ht="17.25" x14ac:dyDescent="0.3">
      <c r="A16" s="47" t="s">
        <v>95</v>
      </c>
      <c r="B16" s="47"/>
      <c r="C16" s="270">
        <v>1991000</v>
      </c>
      <c r="D16" s="270">
        <v>1991000</v>
      </c>
      <c r="E16" s="47"/>
      <c r="F16" s="47"/>
      <c r="G16" s="47"/>
      <c r="H16" s="47"/>
      <c r="I16" s="291"/>
      <c r="J16" s="43"/>
      <c r="K16" s="43"/>
      <c r="L16" s="44"/>
      <c r="M16" s="44"/>
      <c r="N16" s="44"/>
      <c r="O16" s="291"/>
      <c r="P16" s="43"/>
      <c r="Q16" s="43" t="s">
        <v>419</v>
      </c>
      <c r="R16" s="44"/>
      <c r="S16" s="44">
        <v>150800</v>
      </c>
      <c r="T16" s="44"/>
      <c r="U16" s="291"/>
      <c r="V16" s="43"/>
      <c r="W16" s="67" t="s">
        <v>42</v>
      </c>
      <c r="X16" s="44"/>
      <c r="Y16" s="44"/>
      <c r="Z16" s="44">
        <v>21000</v>
      </c>
      <c r="AA16" s="291"/>
      <c r="AB16" s="43"/>
      <c r="AC16" s="67" t="s">
        <v>435</v>
      </c>
      <c r="AD16" s="44"/>
      <c r="AE16" s="44"/>
      <c r="AF16" s="44">
        <v>200000</v>
      </c>
      <c r="AG16" s="291"/>
      <c r="AH16" s="291"/>
      <c r="AI16" s="291"/>
      <c r="AJ16" s="291"/>
      <c r="AK16" s="291"/>
      <c r="AL16" s="291"/>
      <c r="AM16" s="291"/>
      <c r="AN16" s="291"/>
      <c r="AO16" s="291"/>
      <c r="AP16" s="291"/>
      <c r="AQ16" s="291"/>
      <c r="AR16" s="291"/>
      <c r="AS16" s="291"/>
      <c r="AT16" s="291"/>
      <c r="AU16" s="291"/>
      <c r="AV16" s="291"/>
      <c r="AW16" s="291"/>
      <c r="AX16" s="291"/>
      <c r="AY16" s="291"/>
      <c r="AZ16" s="291"/>
      <c r="BA16" s="291"/>
      <c r="BB16" s="291"/>
      <c r="BC16" s="291"/>
      <c r="BD16" s="291"/>
      <c r="BE16" s="291"/>
      <c r="BF16" s="291"/>
      <c r="BG16" s="291"/>
      <c r="BH16" s="291"/>
      <c r="BI16" s="291"/>
      <c r="BJ16" s="291"/>
      <c r="BK16" s="291"/>
      <c r="BL16" s="291"/>
      <c r="BM16" s="291"/>
      <c r="BN16" s="291"/>
      <c r="BO16" s="291"/>
      <c r="BP16" s="291"/>
      <c r="BQ16" s="291"/>
      <c r="BR16" s="291"/>
      <c r="BS16" s="291"/>
      <c r="BT16" s="291"/>
      <c r="BU16" s="291"/>
      <c r="BV16" s="291"/>
      <c r="BW16" s="291"/>
      <c r="BX16" s="291"/>
      <c r="BY16" s="291"/>
      <c r="BZ16" s="291"/>
      <c r="CA16" s="291"/>
      <c r="CB16" s="291"/>
      <c r="CC16" s="291"/>
      <c r="CD16" s="291"/>
      <c r="CE16" s="291"/>
      <c r="CF16" s="291"/>
      <c r="CG16" s="291"/>
      <c r="CH16" s="291"/>
      <c r="CI16" s="291"/>
      <c r="CJ16" s="291"/>
      <c r="CK16" s="208" t="s">
        <v>202</v>
      </c>
      <c r="CL16" s="213">
        <v>34720</v>
      </c>
      <c r="CM16" s="209"/>
      <c r="CN16" s="213"/>
      <c r="CO16" s="209"/>
      <c r="CP16" s="213">
        <v>34720</v>
      </c>
      <c r="CQ16" s="213"/>
      <c r="CR16" s="291"/>
      <c r="CS16" s="86"/>
      <c r="CT16" s="87"/>
      <c r="CU16" s="107"/>
      <c r="CV16" s="87"/>
      <c r="CW16" s="103"/>
      <c r="CX16" s="291"/>
      <c r="CY16" s="82" t="s">
        <v>198</v>
      </c>
      <c r="CZ16" s="190"/>
      <c r="DA16" s="138">
        <v>30144</v>
      </c>
      <c r="DB16" s="192"/>
      <c r="DC16" s="138"/>
      <c r="DD16" s="82" t="s">
        <v>236</v>
      </c>
      <c r="DE16" s="77">
        <v>5360.25</v>
      </c>
      <c r="DF16" s="137"/>
      <c r="DG16" s="191"/>
      <c r="DH16" s="142"/>
    </row>
    <row r="17" spans="1:112" ht="17.25" x14ac:dyDescent="0.3">
      <c r="A17" s="47"/>
      <c r="B17" s="47"/>
      <c r="C17" s="270"/>
      <c r="D17" s="270"/>
      <c r="E17" s="47"/>
      <c r="F17" s="47"/>
      <c r="G17" s="47"/>
      <c r="H17" s="47"/>
      <c r="I17" s="291"/>
      <c r="J17" s="43"/>
      <c r="K17" s="67" t="s">
        <v>60</v>
      </c>
      <c r="L17" s="44"/>
      <c r="M17" s="44"/>
      <c r="N17" s="44"/>
      <c r="O17" s="291"/>
      <c r="P17" s="43"/>
      <c r="Q17" s="43" t="s">
        <v>33</v>
      </c>
      <c r="R17" s="44"/>
      <c r="S17" s="44">
        <v>150800</v>
      </c>
      <c r="T17" s="44"/>
      <c r="U17" s="291"/>
      <c r="V17" s="43"/>
      <c r="W17" s="43" t="s">
        <v>436</v>
      </c>
      <c r="X17" s="44"/>
      <c r="Y17" s="44"/>
      <c r="Z17" s="44"/>
      <c r="AA17" s="291"/>
      <c r="AB17" s="43"/>
      <c r="AC17" s="43" t="s">
        <v>437</v>
      </c>
      <c r="AD17" s="44"/>
      <c r="AE17" s="44"/>
      <c r="AF17" s="44"/>
      <c r="AG17" s="291"/>
      <c r="AH17" s="291"/>
      <c r="AI17" s="291"/>
      <c r="AJ17" s="291"/>
      <c r="AK17" s="291"/>
      <c r="AL17" s="291"/>
      <c r="AM17" s="291"/>
      <c r="AN17" s="291"/>
      <c r="AO17" s="307" t="s">
        <v>438</v>
      </c>
      <c r="AP17" s="307"/>
      <c r="AQ17" s="291"/>
      <c r="AR17" s="307" t="s">
        <v>191</v>
      </c>
      <c r="AS17" s="307"/>
      <c r="AT17" s="291"/>
      <c r="AU17" s="307" t="s">
        <v>439</v>
      </c>
      <c r="AV17" s="307"/>
      <c r="AW17" s="291"/>
      <c r="AX17" s="307" t="s">
        <v>41</v>
      </c>
      <c r="AY17" s="307"/>
      <c r="AZ17" s="291"/>
      <c r="BA17" s="307" t="s">
        <v>211</v>
      </c>
      <c r="BB17" s="307"/>
      <c r="BC17" s="291"/>
      <c r="BD17" s="307" t="s">
        <v>440</v>
      </c>
      <c r="BE17" s="307"/>
      <c r="BF17" s="291"/>
      <c r="BG17" s="307" t="s">
        <v>210</v>
      </c>
      <c r="BH17" s="307"/>
      <c r="BI17" s="291"/>
      <c r="BJ17" s="307" t="s">
        <v>441</v>
      </c>
      <c r="BK17" s="307"/>
      <c r="BL17" s="291"/>
      <c r="BM17" s="307" t="s">
        <v>170</v>
      </c>
      <c r="BN17" s="307"/>
      <c r="BO17" s="291"/>
      <c r="BP17" s="307" t="s">
        <v>168</v>
      </c>
      <c r="BQ17" s="307"/>
      <c r="BR17" s="291"/>
      <c r="BS17" s="307" t="s">
        <v>359</v>
      </c>
      <c r="BT17" s="307"/>
      <c r="BU17" s="291"/>
      <c r="BV17" s="307" t="s">
        <v>241</v>
      </c>
      <c r="BW17" s="307"/>
      <c r="BX17" s="291"/>
      <c r="BY17" s="307" t="s">
        <v>442</v>
      </c>
      <c r="BZ17" s="307"/>
      <c r="CA17" s="291"/>
      <c r="CB17" s="307" t="s">
        <v>105</v>
      </c>
      <c r="CC17" s="307"/>
      <c r="CD17" s="291"/>
      <c r="CE17" s="307" t="s">
        <v>116</v>
      </c>
      <c r="CF17" s="307"/>
      <c r="CG17" s="291"/>
      <c r="CH17" s="307" t="s">
        <v>117</v>
      </c>
      <c r="CI17" s="307"/>
      <c r="CJ17" s="291"/>
      <c r="CK17" s="208" t="s">
        <v>242</v>
      </c>
      <c r="CL17" s="213">
        <v>40000</v>
      </c>
      <c r="CM17" s="209"/>
      <c r="CN17" s="213"/>
      <c r="CO17" s="209"/>
      <c r="CP17" s="213">
        <v>40000</v>
      </c>
      <c r="CQ17" s="213"/>
      <c r="CR17" s="291"/>
      <c r="CS17" s="86"/>
      <c r="CT17" s="87"/>
      <c r="CU17" s="107"/>
      <c r="CV17" s="87"/>
      <c r="CW17" s="103"/>
      <c r="CX17" s="291"/>
      <c r="CY17" s="82" t="s">
        <v>202</v>
      </c>
      <c r="CZ17" s="190"/>
      <c r="DA17" s="220">
        <v>34720</v>
      </c>
      <c r="DB17" s="192"/>
      <c r="DC17" s="138"/>
      <c r="DD17" s="76" t="s">
        <v>246</v>
      </c>
      <c r="DE17" s="192"/>
      <c r="DF17" s="138">
        <f>SUM(DE15:DE16)</f>
        <v>42866.25</v>
      </c>
      <c r="DG17" s="192"/>
      <c r="DH17" s="143"/>
    </row>
    <row r="18" spans="1:112" ht="17.25" x14ac:dyDescent="0.3">
      <c r="A18" s="47" t="s">
        <v>443</v>
      </c>
      <c r="B18" s="47"/>
      <c r="C18" s="47"/>
      <c r="D18" s="47"/>
      <c r="E18" s="47"/>
      <c r="F18" s="47"/>
      <c r="G18" s="47"/>
      <c r="H18" s="47"/>
      <c r="I18" s="291"/>
      <c r="J18" s="43"/>
      <c r="K18" s="43" t="s">
        <v>444</v>
      </c>
      <c r="L18" s="44"/>
      <c r="M18" s="44">
        <f>SUM(L19:L21)</f>
        <v>52400</v>
      </c>
      <c r="N18" s="44"/>
      <c r="O18" s="291"/>
      <c r="P18" s="43"/>
      <c r="Q18" s="67" t="s">
        <v>34</v>
      </c>
      <c r="R18" s="44"/>
      <c r="S18" s="44"/>
      <c r="T18" s="44">
        <v>520000</v>
      </c>
      <c r="U18" s="291"/>
      <c r="V18" s="43"/>
      <c r="W18" s="67" t="s">
        <v>445</v>
      </c>
      <c r="X18" s="44"/>
      <c r="Y18" s="44"/>
      <c r="Z18" s="44"/>
      <c r="AA18" s="291"/>
      <c r="AB18" s="43"/>
      <c r="AC18" s="67" t="s">
        <v>446</v>
      </c>
      <c r="AD18" s="44"/>
      <c r="AE18" s="44"/>
      <c r="AF18" s="44"/>
      <c r="AG18" s="291"/>
      <c r="AH18" s="291"/>
      <c r="AI18" s="291"/>
      <c r="AJ18" s="291"/>
      <c r="AK18" s="291"/>
      <c r="AL18" s="291"/>
      <c r="AM18" s="291"/>
      <c r="AN18" s="291"/>
      <c r="AO18" s="74">
        <v>90000</v>
      </c>
      <c r="AP18" s="75"/>
      <c r="AQ18" s="291"/>
      <c r="AR18" s="74">
        <v>125000</v>
      </c>
      <c r="AS18" s="75"/>
      <c r="AT18" s="291"/>
      <c r="AU18" s="74"/>
      <c r="AV18" s="75">
        <v>500000</v>
      </c>
      <c r="AW18" s="291"/>
      <c r="AX18" s="74"/>
      <c r="AY18" s="75">
        <v>2191000</v>
      </c>
      <c r="AZ18" s="291"/>
      <c r="BA18" s="74">
        <v>2105.6</v>
      </c>
      <c r="BB18" s="75">
        <v>12502</v>
      </c>
      <c r="BC18" s="291"/>
      <c r="BD18" s="74"/>
      <c r="BE18" s="75">
        <v>37506</v>
      </c>
      <c r="BF18" s="291"/>
      <c r="BG18" s="74"/>
      <c r="BH18" s="75">
        <v>1786.75</v>
      </c>
      <c r="BI18" s="291"/>
      <c r="BJ18" s="74"/>
      <c r="BK18" s="75">
        <v>5360.25</v>
      </c>
      <c r="BL18" s="291"/>
      <c r="BM18" s="74">
        <v>21000</v>
      </c>
      <c r="BN18" s="75"/>
      <c r="BO18" s="291"/>
      <c r="BP18" s="74">
        <v>48000</v>
      </c>
      <c r="BQ18" s="75">
        <v>8000</v>
      </c>
      <c r="BR18" s="291"/>
      <c r="BS18" s="74">
        <v>7000</v>
      </c>
      <c r="BT18" s="75">
        <v>63000</v>
      </c>
      <c r="BU18" s="291"/>
      <c r="BV18" s="74">
        <v>50000</v>
      </c>
      <c r="BW18" s="75"/>
      <c r="BX18" s="291"/>
      <c r="BY18" s="74">
        <v>200000</v>
      </c>
      <c r="BZ18" s="75"/>
      <c r="CA18" s="291"/>
      <c r="CB18" s="74"/>
      <c r="CC18" s="75">
        <v>200000</v>
      </c>
      <c r="CD18" s="291"/>
      <c r="CE18" s="74">
        <v>20000</v>
      </c>
      <c r="CF18" s="75"/>
      <c r="CG18" s="291"/>
      <c r="CH18" s="74"/>
      <c r="CI18" s="75">
        <v>20000</v>
      </c>
      <c r="CJ18" s="291"/>
      <c r="CK18" s="208" t="s">
        <v>447</v>
      </c>
      <c r="CL18" s="213">
        <v>7147</v>
      </c>
      <c r="CM18" s="209"/>
      <c r="CN18" s="213"/>
      <c r="CO18" s="209"/>
      <c r="CP18" s="213">
        <v>7147</v>
      </c>
      <c r="CQ18" s="213"/>
      <c r="CR18" s="291"/>
      <c r="CS18" s="86"/>
      <c r="CT18" s="87"/>
      <c r="CU18" s="107"/>
      <c r="CV18" s="87"/>
      <c r="CW18" s="103"/>
      <c r="CX18" s="291"/>
      <c r="CY18" s="166" t="s">
        <v>54</v>
      </c>
      <c r="CZ18" s="190"/>
      <c r="DA18" s="140"/>
      <c r="DB18" s="192">
        <f>SUM(DA6:DA17)</f>
        <v>2066894.49</v>
      </c>
      <c r="DC18" s="138"/>
      <c r="DD18" s="76" t="s">
        <v>249</v>
      </c>
      <c r="DE18" s="192"/>
      <c r="DF18" s="138"/>
      <c r="DG18" s="192">
        <f>SUM(DF13:DF17)</f>
        <v>496995.4</v>
      </c>
      <c r="DH18" s="143"/>
    </row>
    <row r="19" spans="1:112" ht="17.25" x14ac:dyDescent="0.3">
      <c r="A19" s="47"/>
      <c r="B19" s="47"/>
      <c r="C19" s="47"/>
      <c r="D19" s="47"/>
      <c r="E19" s="47"/>
      <c r="F19" s="47"/>
      <c r="G19" s="47"/>
      <c r="H19" s="47"/>
      <c r="I19" s="291"/>
      <c r="J19" s="43"/>
      <c r="K19" s="43" t="s">
        <v>329</v>
      </c>
      <c r="L19" s="44">
        <v>15200</v>
      </c>
      <c r="M19" s="44"/>
      <c r="N19" s="44"/>
      <c r="O19" s="291"/>
      <c r="P19" s="43"/>
      <c r="Q19" s="67" t="s">
        <v>57</v>
      </c>
      <c r="R19" s="44"/>
      <c r="S19" s="44"/>
      <c r="T19" s="44">
        <v>41600</v>
      </c>
      <c r="U19" s="291"/>
      <c r="V19" s="43"/>
      <c r="W19" s="43" t="s">
        <v>174</v>
      </c>
      <c r="X19" s="44"/>
      <c r="Y19" s="44">
        <f>SUM(X20:X22)</f>
        <v>2812.5</v>
      </c>
      <c r="Z19" s="44"/>
      <c r="AA19" s="291"/>
      <c r="AB19" s="43"/>
      <c r="AC19" s="43" t="s">
        <v>116</v>
      </c>
      <c r="AD19" s="44"/>
      <c r="AE19" s="44">
        <v>20000</v>
      </c>
      <c r="AF19" s="44"/>
      <c r="AG19" s="291"/>
      <c r="AH19" s="291"/>
      <c r="AI19" s="291"/>
      <c r="AJ19" s="291"/>
      <c r="AK19" s="291"/>
      <c r="AL19" s="291"/>
      <c r="AM19" s="291"/>
      <c r="AN19" s="291"/>
      <c r="AO19" s="74"/>
      <c r="AP19" s="81"/>
      <c r="AQ19" s="291"/>
      <c r="AR19" s="74"/>
      <c r="AS19" s="81"/>
      <c r="AT19" s="291"/>
      <c r="AU19" s="74"/>
      <c r="AV19" s="81"/>
      <c r="AW19" s="291"/>
      <c r="AX19" s="74"/>
      <c r="AY19" s="81">
        <v>50000</v>
      </c>
      <c r="AZ19" s="291"/>
      <c r="BA19" s="74"/>
      <c r="BB19" s="81"/>
      <c r="BC19" s="291"/>
      <c r="BD19" s="74"/>
      <c r="BE19" s="81"/>
      <c r="BF19" s="291"/>
      <c r="BG19" s="74"/>
      <c r="BH19" s="81"/>
      <c r="BI19" s="291"/>
      <c r="BJ19" s="74"/>
      <c r="BK19" s="81"/>
      <c r="BL19" s="291"/>
      <c r="BM19" s="74"/>
      <c r="BN19" s="81"/>
      <c r="BO19" s="291"/>
      <c r="BP19" s="74"/>
      <c r="BQ19" s="81"/>
      <c r="BR19" s="291"/>
      <c r="BS19" s="74"/>
      <c r="BT19" s="81"/>
      <c r="BU19" s="291"/>
      <c r="BV19" s="74"/>
      <c r="BW19" s="81"/>
      <c r="BX19" s="291"/>
      <c r="BY19" s="74"/>
      <c r="BZ19" s="81"/>
      <c r="CA19" s="291"/>
      <c r="CB19" s="74"/>
      <c r="CC19" s="81"/>
      <c r="CD19" s="291"/>
      <c r="CE19" s="74"/>
      <c r="CF19" s="81"/>
      <c r="CG19" s="291"/>
      <c r="CH19" s="74"/>
      <c r="CI19" s="81"/>
      <c r="CJ19" s="291"/>
      <c r="CK19" s="208" t="s">
        <v>324</v>
      </c>
      <c r="CL19" s="213">
        <v>60000</v>
      </c>
      <c r="CM19" s="209"/>
      <c r="CN19" s="213"/>
      <c r="CO19" s="209"/>
      <c r="CP19" s="213">
        <v>60000</v>
      </c>
      <c r="CQ19" s="213"/>
      <c r="CR19" s="291"/>
      <c r="CS19" s="97"/>
      <c r="CT19" s="98"/>
      <c r="CU19" s="112"/>
      <c r="CV19" s="98"/>
      <c r="CW19" s="104"/>
      <c r="CX19" s="291"/>
      <c r="CY19" s="76" t="s">
        <v>235</v>
      </c>
      <c r="CZ19" s="190"/>
      <c r="DA19" s="140"/>
      <c r="DB19" s="192"/>
      <c r="DC19" s="138"/>
      <c r="DD19" s="76" t="s">
        <v>252</v>
      </c>
      <c r="DE19" s="192"/>
      <c r="DF19" s="138"/>
      <c r="DG19" s="192"/>
      <c r="DH19" s="143"/>
    </row>
    <row r="20" spans="1:112" ht="17.25" x14ac:dyDescent="0.3">
      <c r="A20" s="47" t="s">
        <v>448</v>
      </c>
      <c r="B20" s="47">
        <v>15200</v>
      </c>
      <c r="C20" s="47" t="s">
        <v>449</v>
      </c>
      <c r="D20" s="47"/>
      <c r="E20" s="47"/>
      <c r="F20" s="47"/>
      <c r="G20" s="47"/>
      <c r="H20" s="47"/>
      <c r="I20" s="291"/>
      <c r="J20" s="43"/>
      <c r="K20" s="43" t="s">
        <v>450</v>
      </c>
      <c r="L20" s="44">
        <v>17200</v>
      </c>
      <c r="M20" s="44"/>
      <c r="N20" s="44"/>
      <c r="O20" s="291"/>
      <c r="P20" s="43"/>
      <c r="Q20" s="67" t="s">
        <v>169</v>
      </c>
      <c r="R20" s="44"/>
      <c r="S20" s="44"/>
      <c r="T20" s="44">
        <v>41600</v>
      </c>
      <c r="U20" s="291"/>
      <c r="V20" s="43"/>
      <c r="W20" s="43" t="s">
        <v>451</v>
      </c>
      <c r="X20" s="44">
        <v>500</v>
      </c>
      <c r="Y20" s="44"/>
      <c r="Z20" s="44"/>
      <c r="AA20" s="291"/>
      <c r="AB20" s="43"/>
      <c r="AC20" s="67" t="s">
        <v>452</v>
      </c>
      <c r="AD20" s="44"/>
      <c r="AE20" s="44"/>
      <c r="AF20" s="44">
        <v>20000</v>
      </c>
      <c r="AG20" s="291"/>
      <c r="AH20" s="291"/>
      <c r="AI20" s="291"/>
      <c r="AJ20" s="291"/>
      <c r="AK20" s="291"/>
      <c r="AL20" s="291"/>
      <c r="AM20" s="291"/>
      <c r="AN20" s="291"/>
      <c r="AO20" s="74"/>
      <c r="AP20" s="81"/>
      <c r="AQ20" s="291"/>
      <c r="AR20" s="74"/>
      <c r="AS20" s="81"/>
      <c r="AT20" s="291"/>
      <c r="AU20" s="74"/>
      <c r="AV20" s="81"/>
      <c r="AW20" s="291"/>
      <c r="AX20" s="74"/>
      <c r="AY20" s="81"/>
      <c r="AZ20" s="291"/>
      <c r="BA20" s="74"/>
      <c r="BB20" s="81"/>
      <c r="BC20" s="291"/>
      <c r="BD20" s="74"/>
      <c r="BE20" s="81"/>
      <c r="BF20" s="291"/>
      <c r="BG20" s="74"/>
      <c r="BH20" s="81"/>
      <c r="BI20" s="291"/>
      <c r="BJ20" s="74"/>
      <c r="BK20" s="81"/>
      <c r="BL20" s="291"/>
      <c r="BM20" s="74"/>
      <c r="BN20" s="81"/>
      <c r="BO20" s="291"/>
      <c r="BP20" s="74"/>
      <c r="BQ20" s="81"/>
      <c r="BR20" s="291"/>
      <c r="BS20" s="74"/>
      <c r="BT20" s="81"/>
      <c r="BU20" s="291"/>
      <c r="BV20" s="74"/>
      <c r="BW20" s="81"/>
      <c r="BX20" s="291"/>
      <c r="BY20" s="74"/>
      <c r="BZ20" s="81"/>
      <c r="CA20" s="291"/>
      <c r="CB20" s="74"/>
      <c r="CC20" s="81"/>
      <c r="CD20" s="291"/>
      <c r="CE20" s="74"/>
      <c r="CF20" s="81"/>
      <c r="CG20" s="291"/>
      <c r="CH20" s="74"/>
      <c r="CI20" s="81"/>
      <c r="CJ20" s="291"/>
      <c r="CK20" s="208" t="s">
        <v>339</v>
      </c>
      <c r="CL20" s="213"/>
      <c r="CM20" s="209">
        <v>500</v>
      </c>
      <c r="CN20" s="213"/>
      <c r="CO20" s="209"/>
      <c r="CP20" s="213"/>
      <c r="CQ20" s="213">
        <v>500</v>
      </c>
      <c r="CR20" s="291"/>
      <c r="CS20" s="291"/>
      <c r="CT20" s="291"/>
      <c r="CU20" s="291"/>
      <c r="CV20" s="291"/>
      <c r="CW20" s="291"/>
      <c r="CX20" s="291"/>
      <c r="CY20" s="166" t="s">
        <v>453</v>
      </c>
      <c r="CZ20" s="190"/>
      <c r="DA20" s="140"/>
      <c r="DB20" s="192"/>
      <c r="DC20" s="138"/>
      <c r="DD20" s="86" t="s">
        <v>41</v>
      </c>
      <c r="DE20" s="219">
        <v>2241000</v>
      </c>
      <c r="DF20" s="192"/>
      <c r="DG20" s="143"/>
      <c r="DH20" s="143"/>
    </row>
    <row r="21" spans="1:112" ht="17.25" x14ac:dyDescent="0.3">
      <c r="A21" s="47" t="s">
        <v>454</v>
      </c>
      <c r="B21" s="47">
        <v>17200</v>
      </c>
      <c r="C21" s="47" t="s">
        <v>449</v>
      </c>
      <c r="D21" s="47"/>
      <c r="E21" s="47"/>
      <c r="F21" s="47"/>
      <c r="G21" s="47"/>
      <c r="H21" s="47"/>
      <c r="I21" s="291"/>
      <c r="J21" s="43"/>
      <c r="K21" s="43" t="s">
        <v>455</v>
      </c>
      <c r="L21" s="44">
        <v>20000</v>
      </c>
      <c r="M21" s="44"/>
      <c r="N21" s="44"/>
      <c r="O21" s="291"/>
      <c r="P21" s="43"/>
      <c r="Q21" s="67" t="s">
        <v>456</v>
      </c>
      <c r="R21" s="44"/>
      <c r="S21" s="44"/>
      <c r="T21" s="44"/>
      <c r="U21" s="291"/>
      <c r="V21" s="43"/>
      <c r="W21" s="43" t="s">
        <v>457</v>
      </c>
      <c r="X21" s="44">
        <v>1562.5</v>
      </c>
      <c r="Y21" s="44"/>
      <c r="Z21" s="44"/>
      <c r="AA21" s="291"/>
      <c r="AB21" s="43"/>
      <c r="AC21" s="43" t="s">
        <v>458</v>
      </c>
      <c r="AD21" s="44"/>
      <c r="AE21" s="44"/>
      <c r="AF21" s="44"/>
      <c r="AG21" s="291"/>
      <c r="AH21" s="291"/>
      <c r="AI21" s="291"/>
      <c r="AJ21" s="291"/>
      <c r="AK21" s="291"/>
      <c r="AL21" s="291"/>
      <c r="AM21" s="291"/>
      <c r="AN21" s="291"/>
      <c r="AO21" s="74"/>
      <c r="AP21" s="81"/>
      <c r="AQ21" s="291"/>
      <c r="AR21" s="74"/>
      <c r="AS21" s="81"/>
      <c r="AT21" s="291"/>
      <c r="AU21" s="74"/>
      <c r="AV21" s="81"/>
      <c r="AW21" s="291"/>
      <c r="AX21" s="74"/>
      <c r="AY21" s="81"/>
      <c r="AZ21" s="291"/>
      <c r="BA21" s="74"/>
      <c r="BB21" s="81"/>
      <c r="BC21" s="291"/>
      <c r="BD21" s="74"/>
      <c r="BE21" s="81"/>
      <c r="BF21" s="291"/>
      <c r="BG21" s="74"/>
      <c r="BH21" s="81"/>
      <c r="BI21" s="291"/>
      <c r="BJ21" s="74"/>
      <c r="BK21" s="81"/>
      <c r="BL21" s="291"/>
      <c r="BM21" s="74"/>
      <c r="BN21" s="81"/>
      <c r="BO21" s="291"/>
      <c r="BP21" s="74"/>
      <c r="BQ21" s="81"/>
      <c r="BR21" s="291"/>
      <c r="BS21" s="74"/>
      <c r="BT21" s="81"/>
      <c r="BU21" s="291"/>
      <c r="BV21" s="74"/>
      <c r="BW21" s="81"/>
      <c r="BX21" s="291"/>
      <c r="BY21" s="74"/>
      <c r="BZ21" s="81"/>
      <c r="CA21" s="291"/>
      <c r="CB21" s="74"/>
      <c r="CC21" s="81"/>
      <c r="CD21" s="291"/>
      <c r="CE21" s="74"/>
      <c r="CF21" s="81"/>
      <c r="CG21" s="291"/>
      <c r="CH21" s="74"/>
      <c r="CI21" s="81"/>
      <c r="CJ21" s="291"/>
      <c r="CK21" s="208" t="s">
        <v>459</v>
      </c>
      <c r="CL21" s="213">
        <v>125000</v>
      </c>
      <c r="CM21" s="209"/>
      <c r="CN21" s="213"/>
      <c r="CO21" s="209"/>
      <c r="CP21" s="213">
        <v>125000</v>
      </c>
      <c r="CQ21" s="213"/>
      <c r="CR21" s="291"/>
      <c r="CS21" s="291"/>
      <c r="CT21" s="291"/>
      <c r="CU21" s="291"/>
      <c r="CV21" s="291"/>
      <c r="CW21" s="291"/>
      <c r="CX21" s="291"/>
      <c r="CY21" s="82" t="s">
        <v>242</v>
      </c>
      <c r="CZ21" s="190"/>
      <c r="DA21" s="140">
        <v>40000</v>
      </c>
      <c r="DB21" s="192"/>
      <c r="DC21" s="138"/>
      <c r="DD21" s="86" t="s">
        <v>434</v>
      </c>
      <c r="DE21" s="193">
        <v>700000</v>
      </c>
      <c r="DF21" s="138">
        <f>DE20-DE21</f>
        <v>1541000</v>
      </c>
      <c r="DG21" s="192"/>
      <c r="DH21" s="143"/>
    </row>
    <row r="22" spans="1:112" ht="17.25" x14ac:dyDescent="0.3">
      <c r="A22" s="47" t="s">
        <v>460</v>
      </c>
      <c r="B22" s="47">
        <v>20000</v>
      </c>
      <c r="C22" s="47" t="s">
        <v>449</v>
      </c>
      <c r="D22" s="47"/>
      <c r="E22" s="47"/>
      <c r="F22" s="47"/>
      <c r="G22" s="47"/>
      <c r="H22" s="47"/>
      <c r="I22" s="291"/>
      <c r="J22" s="43"/>
      <c r="K22" s="43" t="s">
        <v>198</v>
      </c>
      <c r="L22" s="44"/>
      <c r="M22" s="44">
        <v>8384</v>
      </c>
      <c r="N22" s="44"/>
      <c r="O22" s="291"/>
      <c r="P22" s="43"/>
      <c r="Q22" s="43" t="s">
        <v>230</v>
      </c>
      <c r="R22" s="44"/>
      <c r="S22" s="44">
        <v>315151.51</v>
      </c>
      <c r="T22" s="44"/>
      <c r="U22" s="291"/>
      <c r="V22" s="43"/>
      <c r="W22" s="47" t="s">
        <v>461</v>
      </c>
      <c r="X22" s="44">
        <v>750</v>
      </c>
      <c r="Y22" s="44"/>
      <c r="Z22" s="44"/>
      <c r="AA22" s="291"/>
      <c r="AB22" s="43"/>
      <c r="AC22" s="67" t="s">
        <v>462</v>
      </c>
      <c r="AD22" s="44"/>
      <c r="AE22" s="44"/>
      <c r="AF22" s="44"/>
      <c r="AG22" s="291"/>
      <c r="AH22" s="291"/>
      <c r="AI22" s="291"/>
      <c r="AJ22" s="291"/>
      <c r="AK22" s="291"/>
      <c r="AL22" s="291"/>
      <c r="AM22" s="291"/>
      <c r="AN22" s="291"/>
      <c r="AO22" s="74"/>
      <c r="AP22" s="81"/>
      <c r="AQ22" s="291"/>
      <c r="AR22" s="74"/>
      <c r="AS22" s="81"/>
      <c r="AT22" s="291"/>
      <c r="AU22" s="74"/>
      <c r="AV22" s="81"/>
      <c r="AW22" s="291"/>
      <c r="AX22" s="74"/>
      <c r="AY22" s="81"/>
      <c r="AZ22" s="291"/>
      <c r="BA22" s="74"/>
      <c r="BB22" s="81"/>
      <c r="BC22" s="291"/>
      <c r="BD22" s="74"/>
      <c r="BE22" s="81"/>
      <c r="BF22" s="291"/>
      <c r="BG22" s="74"/>
      <c r="BH22" s="81"/>
      <c r="BI22" s="291"/>
      <c r="BJ22" s="74"/>
      <c r="BK22" s="81"/>
      <c r="BL22" s="291"/>
      <c r="BM22" s="74"/>
      <c r="BN22" s="81"/>
      <c r="BO22" s="291"/>
      <c r="BP22" s="74"/>
      <c r="BQ22" s="81"/>
      <c r="BR22" s="291"/>
      <c r="BS22" s="74"/>
      <c r="BT22" s="81"/>
      <c r="BU22" s="291"/>
      <c r="BV22" s="74"/>
      <c r="BW22" s="81"/>
      <c r="BX22" s="291"/>
      <c r="BY22" s="74"/>
      <c r="BZ22" s="81"/>
      <c r="CA22" s="291"/>
      <c r="CB22" s="74"/>
      <c r="CC22" s="81"/>
      <c r="CD22" s="291"/>
      <c r="CE22" s="74"/>
      <c r="CF22" s="81"/>
      <c r="CG22" s="291"/>
      <c r="CH22" s="74"/>
      <c r="CI22" s="81"/>
      <c r="CJ22" s="291"/>
      <c r="CK22" s="208" t="s">
        <v>340</v>
      </c>
      <c r="CL22" s="213">
        <v>125000</v>
      </c>
      <c r="CM22" s="209"/>
      <c r="CN22" s="213"/>
      <c r="CO22" s="209"/>
      <c r="CP22" s="213">
        <v>125000</v>
      </c>
      <c r="CQ22" s="213"/>
      <c r="CR22" s="291"/>
      <c r="CS22" s="291"/>
      <c r="CT22" s="291"/>
      <c r="CU22" s="291"/>
      <c r="CV22" s="291"/>
      <c r="CW22" s="291"/>
      <c r="CX22" s="291"/>
      <c r="CY22" s="82" t="s">
        <v>207</v>
      </c>
      <c r="CZ22" s="190"/>
      <c r="DA22" s="138">
        <v>7147</v>
      </c>
      <c r="DB22" s="192"/>
      <c r="DC22" s="145"/>
      <c r="DD22" s="226" t="s">
        <v>439</v>
      </c>
      <c r="DE22" s="192"/>
      <c r="DF22" s="138">
        <v>500000</v>
      </c>
      <c r="DG22" s="192"/>
      <c r="DH22" s="146"/>
    </row>
    <row r="23" spans="1:112" ht="17.25" x14ac:dyDescent="0.3">
      <c r="A23" s="47"/>
      <c r="B23" s="47">
        <v>52400</v>
      </c>
      <c r="C23" s="47"/>
      <c r="D23" s="47"/>
      <c r="E23" s="47"/>
      <c r="F23" s="47"/>
      <c r="G23" s="47"/>
      <c r="H23" s="47"/>
      <c r="I23" s="291"/>
      <c r="J23" s="43"/>
      <c r="K23" s="67" t="s">
        <v>43</v>
      </c>
      <c r="L23" s="44"/>
      <c r="M23" s="44"/>
      <c r="N23" s="44">
        <f>SUM(M18:M22)</f>
        <v>60784</v>
      </c>
      <c r="O23" s="291"/>
      <c r="P23" s="43"/>
      <c r="Q23" s="67" t="s">
        <v>104</v>
      </c>
      <c r="R23" s="44"/>
      <c r="S23" s="44"/>
      <c r="T23" s="44">
        <v>315151.51</v>
      </c>
      <c r="U23" s="291"/>
      <c r="V23" s="43"/>
      <c r="W23" s="67" t="s">
        <v>339</v>
      </c>
      <c r="X23" s="44"/>
      <c r="Y23" s="44"/>
      <c r="Z23" s="44">
        <f>SUM(X20)</f>
        <v>500</v>
      </c>
      <c r="AA23" s="291"/>
      <c r="AB23" s="43"/>
      <c r="AC23" s="43" t="s">
        <v>413</v>
      </c>
      <c r="AD23" s="44"/>
      <c r="AE23" s="44">
        <v>28500</v>
      </c>
      <c r="AF23" s="44"/>
      <c r="AG23" s="291"/>
      <c r="AH23" s="291"/>
      <c r="AI23" s="291"/>
      <c r="AJ23" s="291"/>
      <c r="AK23" s="291"/>
      <c r="AL23" s="291"/>
      <c r="AM23" s="291"/>
      <c r="AN23" s="291"/>
      <c r="AO23" s="74"/>
      <c r="AP23" s="81"/>
      <c r="AQ23" s="291"/>
      <c r="AR23" s="74"/>
      <c r="AS23" s="81"/>
      <c r="AT23" s="291"/>
      <c r="AU23" s="74"/>
      <c r="AV23" s="81"/>
      <c r="AW23" s="291"/>
      <c r="AX23" s="74"/>
      <c r="AY23" s="81"/>
      <c r="AZ23" s="291"/>
      <c r="BA23" s="74"/>
      <c r="BB23" s="81"/>
      <c r="BC23" s="291"/>
      <c r="BD23" s="74"/>
      <c r="BE23" s="81"/>
      <c r="BF23" s="291"/>
      <c r="BG23" s="74"/>
      <c r="BH23" s="81"/>
      <c r="BI23" s="291"/>
      <c r="BJ23" s="74"/>
      <c r="BK23" s="81"/>
      <c r="BL23" s="291"/>
      <c r="BM23" s="74"/>
      <c r="BN23" s="81"/>
      <c r="BO23" s="291"/>
      <c r="BP23" s="74"/>
      <c r="BQ23" s="81"/>
      <c r="BR23" s="291"/>
      <c r="BS23" s="74"/>
      <c r="BT23" s="81"/>
      <c r="BU23" s="291"/>
      <c r="BV23" s="74"/>
      <c r="BW23" s="81"/>
      <c r="BX23" s="291"/>
      <c r="BY23" s="74"/>
      <c r="BZ23" s="81"/>
      <c r="CA23" s="291"/>
      <c r="CB23" s="74"/>
      <c r="CC23" s="81"/>
      <c r="CD23" s="291"/>
      <c r="CE23" s="74"/>
      <c r="CF23" s="81"/>
      <c r="CG23" s="291"/>
      <c r="CH23" s="74"/>
      <c r="CI23" s="81"/>
      <c r="CJ23" s="291"/>
      <c r="CK23" s="208" t="s">
        <v>303</v>
      </c>
      <c r="CL23" s="213"/>
      <c r="CM23" s="209">
        <v>1562.5</v>
      </c>
      <c r="CN23" s="213"/>
      <c r="CO23" s="209"/>
      <c r="CP23" s="213"/>
      <c r="CQ23" s="213">
        <v>1562.5</v>
      </c>
      <c r="CR23" s="291"/>
      <c r="CS23" s="291"/>
      <c r="CT23" s="291"/>
      <c r="CU23" s="291"/>
      <c r="CV23" s="291"/>
      <c r="CW23" s="291"/>
      <c r="CX23" s="291"/>
      <c r="CY23" s="76" t="s">
        <v>463</v>
      </c>
      <c r="CZ23" s="211"/>
      <c r="DA23" s="215"/>
      <c r="DB23" s="192"/>
      <c r="DC23" s="110"/>
      <c r="DD23" s="226" t="s">
        <v>62</v>
      </c>
      <c r="DE23" s="90"/>
      <c r="DF23" s="88">
        <v>98253.59</v>
      </c>
      <c r="DG23" s="90"/>
      <c r="DH23" s="91"/>
    </row>
    <row r="24" spans="1:112" ht="18.75" customHeight="1" x14ac:dyDescent="0.3">
      <c r="A24" s="304" t="s">
        <v>464</v>
      </c>
      <c r="B24" s="304"/>
      <c r="C24" s="304"/>
      <c r="D24" s="304"/>
      <c r="E24" s="304"/>
      <c r="F24" s="304"/>
      <c r="G24" s="304"/>
      <c r="H24" s="304"/>
      <c r="I24" s="291"/>
      <c r="J24" s="43"/>
      <c r="K24" s="43" t="s">
        <v>465</v>
      </c>
      <c r="L24" s="44"/>
      <c r="M24" s="44"/>
      <c r="N24" s="44"/>
      <c r="O24" s="291"/>
      <c r="P24" s="43"/>
      <c r="Q24" s="43" t="s">
        <v>466</v>
      </c>
      <c r="R24" s="44"/>
      <c r="S24" s="44"/>
      <c r="T24" s="44"/>
      <c r="U24" s="291"/>
      <c r="V24" s="43"/>
      <c r="W24" s="67" t="s">
        <v>303</v>
      </c>
      <c r="X24" s="44"/>
      <c r="Y24" s="44"/>
      <c r="Z24" s="44">
        <v>1562.5</v>
      </c>
      <c r="AA24" s="291"/>
      <c r="AB24" s="43"/>
      <c r="AC24" s="67" t="s">
        <v>43</v>
      </c>
      <c r="AD24" s="44"/>
      <c r="AE24" s="44"/>
      <c r="AF24" s="44">
        <v>28500</v>
      </c>
      <c r="AG24" s="291"/>
      <c r="AH24" s="291"/>
      <c r="AI24" s="291"/>
      <c r="AJ24" s="291"/>
      <c r="AK24" s="291"/>
      <c r="AL24" s="291"/>
      <c r="AM24" s="291"/>
      <c r="AN24" s="291"/>
      <c r="AO24" s="74"/>
      <c r="AP24" s="81"/>
      <c r="AQ24" s="291"/>
      <c r="AR24" s="74"/>
      <c r="AS24" s="81"/>
      <c r="AT24" s="291"/>
      <c r="AU24" s="74"/>
      <c r="AV24" s="81"/>
      <c r="AW24" s="291"/>
      <c r="AX24" s="74"/>
      <c r="AY24" s="81"/>
      <c r="AZ24" s="291"/>
      <c r="BA24" s="74"/>
      <c r="BB24" s="81"/>
      <c r="BC24" s="291"/>
      <c r="BD24" s="74"/>
      <c r="BE24" s="81"/>
      <c r="BF24" s="291"/>
      <c r="BG24" s="74"/>
      <c r="BH24" s="81"/>
      <c r="BI24" s="291"/>
      <c r="BJ24" s="74"/>
      <c r="BK24" s="81"/>
      <c r="BL24" s="291"/>
      <c r="BM24" s="74"/>
      <c r="BN24" s="81"/>
      <c r="BO24" s="291"/>
      <c r="BP24" s="74"/>
      <c r="BQ24" s="81"/>
      <c r="BR24" s="291"/>
      <c r="BS24" s="74"/>
      <c r="BT24" s="81"/>
      <c r="BU24" s="291"/>
      <c r="BV24" s="74"/>
      <c r="BW24" s="81"/>
      <c r="BX24" s="291"/>
      <c r="BY24" s="74"/>
      <c r="BZ24" s="81"/>
      <c r="CA24" s="291"/>
      <c r="CB24" s="74"/>
      <c r="CC24" s="81"/>
      <c r="CD24" s="291"/>
      <c r="CE24" s="74"/>
      <c r="CF24" s="81"/>
      <c r="CG24" s="291"/>
      <c r="CH24" s="74"/>
      <c r="CI24" s="81"/>
      <c r="CJ24" s="291"/>
      <c r="CK24" s="208" t="s">
        <v>194</v>
      </c>
      <c r="CL24" s="213">
        <v>125020</v>
      </c>
      <c r="CM24" s="209"/>
      <c r="CN24" s="213"/>
      <c r="CO24" s="209"/>
      <c r="CP24" s="213">
        <v>125020</v>
      </c>
      <c r="CQ24" s="213"/>
      <c r="CR24" s="291"/>
      <c r="CS24" s="291"/>
      <c r="CT24" s="291"/>
      <c r="CU24" s="291"/>
      <c r="CV24" s="291"/>
      <c r="CW24" s="291"/>
      <c r="CX24" s="291"/>
      <c r="CY24" s="86" t="s">
        <v>324</v>
      </c>
      <c r="CZ24" s="190">
        <v>60000</v>
      </c>
      <c r="DA24" s="138"/>
      <c r="DB24" s="90"/>
      <c r="DC24" s="110"/>
      <c r="DD24" s="194" t="s">
        <v>263</v>
      </c>
      <c r="DE24" s="221"/>
      <c r="DF24" s="90"/>
      <c r="DG24" s="88">
        <f>SUM(DF21:DF23)</f>
        <v>2139253.59</v>
      </c>
      <c r="DH24" s="91"/>
    </row>
    <row r="25" spans="1:112" ht="18.75" customHeight="1" x14ac:dyDescent="0.3">
      <c r="A25" s="304"/>
      <c r="B25" s="304"/>
      <c r="C25" s="304"/>
      <c r="D25" s="304"/>
      <c r="E25" s="304"/>
      <c r="F25" s="304"/>
      <c r="G25" s="304"/>
      <c r="H25" s="304"/>
      <c r="I25" s="291"/>
      <c r="J25" s="43"/>
      <c r="K25" s="67" t="s">
        <v>76</v>
      </c>
      <c r="L25" s="44"/>
      <c r="M25" s="44"/>
      <c r="N25" s="44"/>
      <c r="O25" s="291"/>
      <c r="P25" s="43"/>
      <c r="Q25" s="67" t="s">
        <v>103</v>
      </c>
      <c r="R25" s="44"/>
      <c r="S25" s="44"/>
      <c r="T25" s="44"/>
      <c r="U25" s="291"/>
      <c r="V25" s="43"/>
      <c r="W25" s="67" t="s">
        <v>467</v>
      </c>
      <c r="X25" s="44"/>
      <c r="Y25" s="44"/>
      <c r="Z25" s="44">
        <v>750</v>
      </c>
      <c r="AA25" s="291"/>
      <c r="AB25" s="43"/>
      <c r="AC25" s="67" t="s">
        <v>468</v>
      </c>
      <c r="AD25" s="44">
        <v>28500</v>
      </c>
      <c r="AE25" s="44"/>
      <c r="AF25" s="44"/>
      <c r="AG25" s="291"/>
      <c r="AH25" s="291"/>
      <c r="AI25" s="291"/>
      <c r="AJ25" s="291"/>
      <c r="AK25" s="291"/>
      <c r="AL25" s="291"/>
      <c r="AM25" s="291"/>
      <c r="AN25" s="291"/>
      <c r="AO25" s="92">
        <f>SUM(AO18:AO24)</f>
        <v>90000</v>
      </c>
      <c r="AP25" s="93"/>
      <c r="AQ25" s="291"/>
      <c r="AR25" s="92">
        <f>SUM(AR18:AR24)</f>
        <v>125000</v>
      </c>
      <c r="AS25" s="93"/>
      <c r="AT25" s="291"/>
      <c r="AU25" s="71"/>
      <c r="AV25" s="93">
        <f>SUM(AV18:AV24)</f>
        <v>500000</v>
      </c>
      <c r="AW25" s="291"/>
      <c r="AX25" s="71"/>
      <c r="AY25" s="93">
        <f>SUM(AY18:AY24)</f>
        <v>2241000</v>
      </c>
      <c r="AZ25" s="291"/>
      <c r="BA25" s="71">
        <f>SUM(BA18:BA24)</f>
        <v>2105.6</v>
      </c>
      <c r="BB25" s="93">
        <f>SUM(BB18:BB24)</f>
        <v>12502</v>
      </c>
      <c r="BC25" s="291"/>
      <c r="BD25" s="71"/>
      <c r="BE25" s="93">
        <f>SUM(BE18:BE24)</f>
        <v>37506</v>
      </c>
      <c r="BF25" s="291"/>
      <c r="BG25" s="71"/>
      <c r="BH25" s="93">
        <f>SUM(BH18:BH24)</f>
        <v>1786.75</v>
      </c>
      <c r="BI25" s="291"/>
      <c r="BJ25" s="71"/>
      <c r="BK25" s="93">
        <f>SUM(BK18:BK24)</f>
        <v>5360.25</v>
      </c>
      <c r="BL25" s="291"/>
      <c r="BM25" s="71">
        <f>SUM(BM18:BM24)</f>
        <v>21000</v>
      </c>
      <c r="BN25" s="75"/>
      <c r="BO25" s="291"/>
      <c r="BP25" s="92">
        <f>SUM(BP18:BP24)</f>
        <v>48000</v>
      </c>
      <c r="BQ25" s="93">
        <f>SUM(BQ18:BQ24)</f>
        <v>8000</v>
      </c>
      <c r="BR25" s="291"/>
      <c r="BS25" s="71">
        <f>SUM(BS18:BS24)</f>
        <v>7000</v>
      </c>
      <c r="BT25" s="93">
        <f>SUM(BT18:BT24)</f>
        <v>63000</v>
      </c>
      <c r="BU25" s="291"/>
      <c r="BV25" s="92">
        <f>SUM(BV18:BV24)</f>
        <v>50000</v>
      </c>
      <c r="BW25" s="93"/>
      <c r="BX25" s="291"/>
      <c r="BY25" s="71">
        <f>SUM(BY18:BY24)</f>
        <v>200000</v>
      </c>
      <c r="BZ25" s="93"/>
      <c r="CA25" s="291"/>
      <c r="CB25" s="71"/>
      <c r="CC25" s="93">
        <f>SUM(CC18:CC24)</f>
        <v>200000</v>
      </c>
      <c r="CD25" s="291"/>
      <c r="CE25" s="71">
        <f>SUM(CE18:CE24)</f>
        <v>20000</v>
      </c>
      <c r="CF25" s="93"/>
      <c r="CG25" s="291"/>
      <c r="CH25" s="71"/>
      <c r="CI25" s="93">
        <f>SUM(CI18:CI24)</f>
        <v>20000</v>
      </c>
      <c r="CJ25" s="291"/>
      <c r="CK25" s="208" t="s">
        <v>469</v>
      </c>
      <c r="CL25" s="213">
        <v>90000</v>
      </c>
      <c r="CM25" s="209"/>
      <c r="CN25" s="213"/>
      <c r="CO25" s="209"/>
      <c r="CP25" s="213">
        <v>90000</v>
      </c>
      <c r="CQ25" s="213"/>
      <c r="CR25" s="291"/>
      <c r="CS25" s="291"/>
      <c r="CT25" s="291"/>
      <c r="CU25" s="291"/>
      <c r="CV25" s="291"/>
      <c r="CW25" s="291"/>
      <c r="CX25" s="291"/>
      <c r="CY25" s="86" t="s">
        <v>470</v>
      </c>
      <c r="CZ25" s="90">
        <v>500</v>
      </c>
      <c r="DA25" s="110">
        <f>CZ24-CZ25</f>
        <v>59500</v>
      </c>
      <c r="DB25" s="90"/>
      <c r="DC25" s="110"/>
      <c r="DD25" s="225"/>
      <c r="DE25" s="90"/>
      <c r="DF25" s="110"/>
      <c r="DG25" s="90"/>
      <c r="DH25" s="91"/>
    </row>
    <row r="26" spans="1:112" ht="18.75" customHeight="1" thickBot="1" x14ac:dyDescent="0.35">
      <c r="A26" s="304" t="s">
        <v>471</v>
      </c>
      <c r="B26" s="304"/>
      <c r="C26" s="304"/>
      <c r="D26" s="304"/>
      <c r="E26" s="304"/>
      <c r="F26" s="304"/>
      <c r="G26" s="304"/>
      <c r="H26" s="304"/>
      <c r="I26" s="291"/>
      <c r="J26" s="43"/>
      <c r="K26" s="43" t="s">
        <v>104</v>
      </c>
      <c r="L26" s="44"/>
      <c r="M26" s="44">
        <v>180000</v>
      </c>
      <c r="N26" s="44"/>
      <c r="O26" s="291"/>
      <c r="P26" s="43"/>
      <c r="Q26" s="43" t="s">
        <v>174</v>
      </c>
      <c r="R26" s="44"/>
      <c r="S26" s="44">
        <f>SUM(R27:R30)</f>
        <v>48000</v>
      </c>
      <c r="T26" s="44"/>
      <c r="U26" s="291"/>
      <c r="V26" s="43"/>
      <c r="W26" s="43" t="s">
        <v>472</v>
      </c>
      <c r="X26" s="44"/>
      <c r="Y26" s="44"/>
      <c r="Z26" s="44"/>
      <c r="AA26" s="291"/>
      <c r="AB26" s="43"/>
      <c r="AC26" s="43"/>
      <c r="AD26" s="44"/>
      <c r="AE26" s="44"/>
      <c r="AF26" s="44"/>
      <c r="AG26" s="291"/>
      <c r="AH26" s="291"/>
      <c r="AI26" s="291"/>
      <c r="AJ26" s="291"/>
      <c r="AK26" s="291"/>
      <c r="AL26" s="291"/>
      <c r="AM26" s="291"/>
      <c r="AN26" s="291"/>
      <c r="AO26" s="94">
        <f>SUM(AO25)</f>
        <v>90000</v>
      </c>
      <c r="AP26" s="81"/>
      <c r="AQ26" s="291"/>
      <c r="AR26" s="94">
        <f>SUM(AR25)</f>
        <v>125000</v>
      </c>
      <c r="AS26" s="81"/>
      <c r="AT26" s="291"/>
      <c r="AU26" s="205"/>
      <c r="AV26" s="204">
        <f>SUM(AV25)</f>
        <v>500000</v>
      </c>
      <c r="AW26" s="291"/>
      <c r="AX26" s="205"/>
      <c r="AY26" s="204">
        <f>SUM(AY25)</f>
        <v>2241000</v>
      </c>
      <c r="AZ26" s="291"/>
      <c r="BA26" s="205"/>
      <c r="BB26" s="204">
        <f>BB25-BA25</f>
        <v>10396.4</v>
      </c>
      <c r="BC26" s="291"/>
      <c r="BD26" s="205"/>
      <c r="BE26" s="203">
        <f>SUM(BE25)</f>
        <v>37506</v>
      </c>
      <c r="BF26" s="291"/>
      <c r="BG26" s="205"/>
      <c r="BH26" s="204">
        <f>SUM(BH25)</f>
        <v>1786.75</v>
      </c>
      <c r="BI26" s="291"/>
      <c r="BJ26" s="205"/>
      <c r="BK26" s="204">
        <f>SUM(BK25)</f>
        <v>5360.25</v>
      </c>
      <c r="BL26" s="291"/>
      <c r="BM26" s="94">
        <f>SUM(BM25)</f>
        <v>21000</v>
      </c>
      <c r="BN26" s="75"/>
      <c r="BO26" s="291"/>
      <c r="BP26" s="94">
        <f>BP25-BQ25</f>
        <v>40000</v>
      </c>
      <c r="BQ26" s="81"/>
      <c r="BR26" s="291"/>
      <c r="BS26" s="205"/>
      <c r="BT26" s="95">
        <f>BT25-BS25</f>
        <v>56000</v>
      </c>
      <c r="BU26" s="291"/>
      <c r="BV26" s="94">
        <f>SUM(BV25)</f>
        <v>50000</v>
      </c>
      <c r="BW26" s="81"/>
      <c r="BX26" s="291"/>
      <c r="BY26" s="94">
        <f>SUM(BY25)</f>
        <v>200000</v>
      </c>
      <c r="BZ26" s="108"/>
      <c r="CA26" s="291"/>
      <c r="CB26" s="205"/>
      <c r="CC26" s="95">
        <f>SUM(CC25)</f>
        <v>200000</v>
      </c>
      <c r="CD26" s="291"/>
      <c r="CE26" s="94">
        <f>SUM(CE25)</f>
        <v>20000</v>
      </c>
      <c r="CF26" s="108"/>
      <c r="CG26" s="291"/>
      <c r="CH26" s="205"/>
      <c r="CI26" s="95">
        <f>SUM(CI25)</f>
        <v>20000</v>
      </c>
      <c r="CJ26" s="291"/>
      <c r="CK26" s="208" t="s">
        <v>473</v>
      </c>
      <c r="CL26" s="213"/>
      <c r="CM26" s="209">
        <v>750</v>
      </c>
      <c r="CN26" s="213"/>
      <c r="CO26" s="209"/>
      <c r="CP26" s="213"/>
      <c r="CQ26" s="213">
        <v>750</v>
      </c>
      <c r="CR26" s="291"/>
      <c r="CS26" s="291"/>
      <c r="CT26" s="291"/>
      <c r="CU26" s="291"/>
      <c r="CV26" s="291"/>
      <c r="CW26" s="291"/>
      <c r="CX26" s="291"/>
      <c r="CY26" s="86" t="s">
        <v>459</v>
      </c>
      <c r="CZ26" s="90"/>
      <c r="DA26" s="110">
        <v>125000</v>
      </c>
      <c r="DB26" s="90"/>
      <c r="DC26" s="110"/>
      <c r="DD26" s="86"/>
      <c r="DE26" s="90"/>
      <c r="DF26" s="110"/>
      <c r="DG26" s="90"/>
      <c r="DH26" s="91"/>
    </row>
    <row r="27" spans="1:112" ht="18.75" customHeight="1" thickTop="1" x14ac:dyDescent="0.3">
      <c r="A27" s="304"/>
      <c r="B27" s="304"/>
      <c r="C27" s="304"/>
      <c r="D27" s="304"/>
      <c r="E27" s="304"/>
      <c r="F27" s="304"/>
      <c r="G27" s="304"/>
      <c r="H27" s="304"/>
      <c r="I27" s="291"/>
      <c r="J27" s="43"/>
      <c r="K27" s="43" t="s">
        <v>198</v>
      </c>
      <c r="L27" s="44"/>
      <c r="M27" s="44">
        <v>10080</v>
      </c>
      <c r="N27" s="44"/>
      <c r="O27" s="291"/>
      <c r="P27" s="43"/>
      <c r="Q27" s="43" t="s">
        <v>332</v>
      </c>
      <c r="R27" s="44">
        <v>15000</v>
      </c>
      <c r="S27" s="44"/>
      <c r="T27" s="44"/>
      <c r="U27" s="291"/>
      <c r="V27" s="43"/>
      <c r="W27" s="67" t="s">
        <v>238</v>
      </c>
      <c r="X27" s="44"/>
      <c r="Y27" s="44"/>
      <c r="Z27" s="44"/>
      <c r="AA27" s="291"/>
      <c r="AB27" s="43"/>
      <c r="AC27" s="67" t="s">
        <v>474</v>
      </c>
      <c r="AD27" s="44"/>
      <c r="AE27" s="44"/>
      <c r="AF27" s="44"/>
      <c r="AG27" s="291"/>
      <c r="AH27" s="291"/>
      <c r="AI27" s="291"/>
      <c r="AJ27" s="291"/>
      <c r="AK27" s="291"/>
      <c r="AL27" s="291"/>
      <c r="AM27" s="291"/>
      <c r="AN27" s="291"/>
      <c r="AO27" s="291"/>
      <c r="AP27" s="291"/>
      <c r="AQ27" s="291"/>
      <c r="AR27" s="291"/>
      <c r="AS27" s="291"/>
      <c r="AT27" s="291"/>
      <c r="AU27" s="291"/>
      <c r="AV27" s="291"/>
      <c r="AW27" s="291"/>
      <c r="AX27" s="291"/>
      <c r="AY27" s="291"/>
      <c r="AZ27" s="291"/>
      <c r="BA27" s="291"/>
      <c r="BB27" s="291"/>
      <c r="BC27" s="291"/>
      <c r="BD27" s="291"/>
      <c r="BE27" s="291"/>
      <c r="BF27" s="291"/>
      <c r="BG27" s="291"/>
      <c r="BH27" s="291"/>
      <c r="BI27" s="291"/>
      <c r="BJ27" s="291"/>
      <c r="BK27" s="291"/>
      <c r="BL27" s="291"/>
      <c r="BM27" s="291"/>
      <c r="BN27" s="291"/>
      <c r="BO27" s="291"/>
      <c r="BP27" s="291"/>
      <c r="BQ27" s="291"/>
      <c r="BR27" s="291"/>
      <c r="BS27" s="291"/>
      <c r="BT27" s="291"/>
      <c r="BU27" s="291"/>
      <c r="BV27" s="291"/>
      <c r="BW27" s="291"/>
      <c r="BX27" s="291"/>
      <c r="BY27" s="291"/>
      <c r="BZ27" s="291"/>
      <c r="CA27" s="291"/>
      <c r="CB27" s="291"/>
      <c r="CC27" s="291"/>
      <c r="CD27" s="291"/>
      <c r="CE27" s="206"/>
      <c r="CF27" s="291"/>
      <c r="CG27" s="291"/>
      <c r="CH27" s="291"/>
      <c r="CI27" s="291"/>
      <c r="CJ27" s="291"/>
      <c r="CK27" s="208" t="s">
        <v>211</v>
      </c>
      <c r="CL27" s="213"/>
      <c r="CM27" s="209">
        <v>10396.4</v>
      </c>
      <c r="CN27" s="213"/>
      <c r="CO27" s="209"/>
      <c r="CP27" s="213"/>
      <c r="CQ27" s="213">
        <v>10396.4</v>
      </c>
      <c r="CR27" s="291"/>
      <c r="CS27" s="291"/>
      <c r="CT27" s="291"/>
      <c r="CU27" s="291"/>
      <c r="CV27" s="291"/>
      <c r="CW27" s="291"/>
      <c r="CX27" s="291"/>
      <c r="CY27" s="96" t="s">
        <v>194</v>
      </c>
      <c r="CZ27" s="90"/>
      <c r="DA27" s="110"/>
      <c r="DB27" s="90"/>
      <c r="DC27" s="110"/>
      <c r="DD27" s="86"/>
      <c r="DE27" s="90"/>
      <c r="DF27" s="110"/>
      <c r="DG27" s="90"/>
      <c r="DH27" s="91"/>
    </row>
    <row r="28" spans="1:112" ht="18.75" customHeight="1" x14ac:dyDescent="0.3">
      <c r="A28" s="304" t="s">
        <v>475</v>
      </c>
      <c r="B28" s="304"/>
      <c r="C28" s="304"/>
      <c r="D28" s="304"/>
      <c r="E28" s="304"/>
      <c r="F28" s="304"/>
      <c r="G28" s="304"/>
      <c r="H28" s="304"/>
      <c r="I28" s="291"/>
      <c r="J28" s="43"/>
      <c r="K28" s="43" t="s">
        <v>476</v>
      </c>
      <c r="L28" s="44"/>
      <c r="M28" s="44">
        <v>18720</v>
      </c>
      <c r="N28" s="44"/>
      <c r="O28" s="291"/>
      <c r="P28" s="43"/>
      <c r="Q28" s="43" t="s">
        <v>181</v>
      </c>
      <c r="R28" s="44">
        <v>14500</v>
      </c>
      <c r="S28" s="44"/>
      <c r="T28" s="44"/>
      <c r="U28" s="291"/>
      <c r="V28" s="43"/>
      <c r="W28" s="43" t="s">
        <v>231</v>
      </c>
      <c r="X28" s="44"/>
      <c r="Y28" s="44">
        <v>15080</v>
      </c>
      <c r="Z28" s="44"/>
      <c r="AA28" s="291"/>
      <c r="AB28" s="43"/>
      <c r="AC28" s="43" t="s">
        <v>477</v>
      </c>
      <c r="AD28" s="44"/>
      <c r="AE28" s="44">
        <v>2105.6</v>
      </c>
      <c r="AF28" s="44"/>
      <c r="AG28" s="291"/>
      <c r="AH28" s="291"/>
      <c r="AI28" s="291"/>
      <c r="AJ28" s="291"/>
      <c r="AK28" s="291"/>
      <c r="AL28" s="291"/>
      <c r="AM28" s="291"/>
      <c r="AN28" s="291"/>
      <c r="AO28" s="291"/>
      <c r="AP28" s="291"/>
      <c r="AQ28" s="291"/>
      <c r="AR28" s="291"/>
      <c r="AS28" s="291"/>
      <c r="AT28" s="291"/>
      <c r="AU28" s="291"/>
      <c r="AV28" s="291"/>
      <c r="AW28" s="291"/>
      <c r="AX28" s="291"/>
      <c r="AY28" s="291"/>
      <c r="AZ28" s="291"/>
      <c r="BA28" s="291"/>
      <c r="BB28" s="291"/>
      <c r="BC28" s="291"/>
      <c r="BD28" s="291"/>
      <c r="BE28" s="291"/>
      <c r="BF28" s="291"/>
      <c r="BG28" s="291"/>
      <c r="BH28" s="291"/>
      <c r="BI28" s="291"/>
      <c r="BJ28" s="291"/>
      <c r="BK28" s="291"/>
      <c r="BL28" s="291"/>
      <c r="BM28" s="291"/>
      <c r="BN28" s="291"/>
      <c r="BO28" s="291"/>
      <c r="BP28" s="291"/>
      <c r="BQ28" s="291"/>
      <c r="BR28" s="291"/>
      <c r="BS28" s="291"/>
      <c r="BT28" s="291"/>
      <c r="BU28" s="291"/>
      <c r="BV28" s="291"/>
      <c r="BW28" s="291"/>
      <c r="BX28" s="291"/>
      <c r="BY28" s="291"/>
      <c r="BZ28" s="291"/>
      <c r="CA28" s="291"/>
      <c r="CB28" s="291"/>
      <c r="CC28" s="291"/>
      <c r="CD28" s="291"/>
      <c r="CE28" s="291"/>
      <c r="CF28" s="291"/>
      <c r="CG28" s="291"/>
      <c r="CH28" s="291"/>
      <c r="CI28" s="291"/>
      <c r="CJ28" s="291"/>
      <c r="CK28" s="208" t="s">
        <v>210</v>
      </c>
      <c r="CL28" s="213"/>
      <c r="CM28" s="209">
        <v>1786.75</v>
      </c>
      <c r="CN28" s="213"/>
      <c r="CO28" s="209"/>
      <c r="CP28" s="213"/>
      <c r="CQ28" s="213">
        <v>1786.75</v>
      </c>
      <c r="CR28" s="291"/>
      <c r="CS28" s="291"/>
      <c r="CT28" s="291"/>
      <c r="CU28" s="291"/>
      <c r="CV28" s="291"/>
      <c r="CW28" s="291"/>
      <c r="CX28" s="291"/>
      <c r="CY28" s="86" t="s">
        <v>340</v>
      </c>
      <c r="CZ28" s="90">
        <v>125000</v>
      </c>
      <c r="DA28" s="110"/>
      <c r="DB28" s="90"/>
      <c r="DC28" s="110"/>
      <c r="DD28" s="86"/>
      <c r="DE28" s="90"/>
      <c r="DF28" s="110"/>
      <c r="DG28" s="90"/>
      <c r="DH28" s="91"/>
    </row>
    <row r="29" spans="1:112" ht="18.75" customHeight="1" x14ac:dyDescent="0.3">
      <c r="A29" s="304"/>
      <c r="B29" s="304"/>
      <c r="C29" s="304"/>
      <c r="D29" s="304"/>
      <c r="E29" s="304"/>
      <c r="F29" s="304"/>
      <c r="G29" s="304"/>
      <c r="H29" s="304"/>
      <c r="I29" s="291"/>
      <c r="J29" s="43"/>
      <c r="K29" s="43" t="s">
        <v>88</v>
      </c>
      <c r="L29" s="44"/>
      <c r="M29" s="44">
        <v>6786</v>
      </c>
      <c r="N29" s="44"/>
      <c r="O29" s="291"/>
      <c r="P29" s="43"/>
      <c r="Q29" s="43" t="s">
        <v>186</v>
      </c>
      <c r="R29" s="44">
        <v>8700</v>
      </c>
      <c r="S29" s="44"/>
      <c r="T29" s="44"/>
      <c r="U29" s="291"/>
      <c r="V29" s="43"/>
      <c r="W29" s="43" t="s">
        <v>233</v>
      </c>
      <c r="X29" s="44">
        <v>15080</v>
      </c>
      <c r="Y29" s="44"/>
      <c r="Z29" s="44"/>
      <c r="AA29" s="291"/>
      <c r="AB29" s="43"/>
      <c r="AC29" s="67" t="s">
        <v>42</v>
      </c>
      <c r="AD29" s="44"/>
      <c r="AE29" s="44"/>
      <c r="AF29" s="44">
        <v>2105.6</v>
      </c>
      <c r="AG29" s="291"/>
      <c r="AH29" s="291"/>
      <c r="AI29" s="291"/>
      <c r="AJ29" s="291"/>
      <c r="AK29" s="291"/>
      <c r="AL29" s="291"/>
      <c r="AM29" s="291"/>
      <c r="AN29" s="291"/>
      <c r="AO29" s="291"/>
      <c r="AP29" s="291"/>
      <c r="AQ29" s="291"/>
      <c r="AR29" s="291"/>
      <c r="AS29" s="291"/>
      <c r="AT29" s="291"/>
      <c r="AU29" s="291"/>
      <c r="AV29" s="291"/>
      <c r="AW29" s="291"/>
      <c r="AX29" s="291"/>
      <c r="AY29" s="291"/>
      <c r="AZ29" s="291"/>
      <c r="BA29" s="291"/>
      <c r="BB29" s="291"/>
      <c r="BC29" s="291"/>
      <c r="BD29" s="291"/>
      <c r="BE29" s="291"/>
      <c r="BF29" s="291"/>
      <c r="BG29" s="291"/>
      <c r="BH29" s="291"/>
      <c r="BI29" s="291"/>
      <c r="BJ29" s="291"/>
      <c r="BK29" s="291"/>
      <c r="BL29" s="291"/>
      <c r="BM29" s="291"/>
      <c r="BN29" s="291"/>
      <c r="BO29" s="291"/>
      <c r="BP29" s="291"/>
      <c r="BQ29" s="291"/>
      <c r="BR29" s="291"/>
      <c r="BS29" s="291"/>
      <c r="BT29" s="291"/>
      <c r="BU29" s="291"/>
      <c r="BV29" s="291"/>
      <c r="BW29" s="291"/>
      <c r="BX29" s="291"/>
      <c r="BY29" s="291"/>
      <c r="BZ29" s="291"/>
      <c r="CA29" s="291"/>
      <c r="CB29" s="291"/>
      <c r="CC29" s="291"/>
      <c r="CD29" s="291"/>
      <c r="CE29" s="291"/>
      <c r="CF29" s="291"/>
      <c r="CG29" s="291"/>
      <c r="CH29" s="291"/>
      <c r="CI29" s="291"/>
      <c r="CJ29" s="291"/>
      <c r="CK29" s="208" t="s">
        <v>201</v>
      </c>
      <c r="CL29" s="213"/>
      <c r="CM29" s="209">
        <v>33000</v>
      </c>
      <c r="CN29" s="213"/>
      <c r="CO29" s="209"/>
      <c r="CP29" s="213"/>
      <c r="CQ29" s="213">
        <v>33000</v>
      </c>
      <c r="CR29" s="291"/>
      <c r="CS29" s="291"/>
      <c r="CT29" s="291"/>
      <c r="CU29" s="291"/>
      <c r="CV29" s="291"/>
      <c r="CW29" s="291"/>
      <c r="CX29" s="291"/>
      <c r="CY29" s="86" t="s">
        <v>478</v>
      </c>
      <c r="CZ29" s="88">
        <v>1562.5</v>
      </c>
      <c r="DA29" s="110">
        <f>CZ28-CZ29</f>
        <v>123437.5</v>
      </c>
      <c r="DB29" s="90"/>
      <c r="DC29" s="110"/>
      <c r="DD29" s="86"/>
      <c r="DE29" s="90"/>
      <c r="DF29" s="110"/>
      <c r="DG29" s="90"/>
      <c r="DH29" s="91"/>
    </row>
    <row r="30" spans="1:112" ht="18.75" customHeight="1" x14ac:dyDescent="0.3">
      <c r="A30" s="304" t="s">
        <v>479</v>
      </c>
      <c r="B30" s="304"/>
      <c r="C30" s="304"/>
      <c r="D30" s="304"/>
      <c r="E30" s="304"/>
      <c r="F30" s="304"/>
      <c r="G30" s="304"/>
      <c r="H30" s="304"/>
      <c r="I30" s="291"/>
      <c r="J30" s="43"/>
      <c r="K30" s="67" t="s">
        <v>92</v>
      </c>
      <c r="L30" s="44"/>
      <c r="M30" s="44"/>
      <c r="N30" s="44">
        <v>73080</v>
      </c>
      <c r="O30" s="291"/>
      <c r="P30" s="43"/>
      <c r="Q30" s="43" t="s">
        <v>193</v>
      </c>
      <c r="R30" s="44">
        <v>9800</v>
      </c>
      <c r="S30" s="44"/>
      <c r="T30" s="44"/>
      <c r="U30" s="291"/>
      <c r="V30" s="43"/>
      <c r="W30" s="67" t="s">
        <v>233</v>
      </c>
      <c r="X30" s="44"/>
      <c r="Y30" s="44"/>
      <c r="Z30" s="44">
        <v>15080</v>
      </c>
      <c r="AA30" s="291"/>
      <c r="AB30" s="43"/>
      <c r="AC30" s="67" t="s">
        <v>480</v>
      </c>
      <c r="AD30" s="44">
        <v>215.6</v>
      </c>
      <c r="AE30" s="44"/>
      <c r="AF30" s="44"/>
      <c r="AG30" s="291"/>
      <c r="AH30" s="291"/>
      <c r="AI30" s="291"/>
      <c r="AJ30" s="291"/>
      <c r="AK30" s="291"/>
      <c r="AL30" s="291"/>
      <c r="AM30" s="291"/>
      <c r="AN30" s="291"/>
      <c r="AO30" s="307" t="s">
        <v>481</v>
      </c>
      <c r="AP30" s="307"/>
      <c r="AQ30" s="291"/>
      <c r="AR30" s="307" t="s">
        <v>174</v>
      </c>
      <c r="AS30" s="307"/>
      <c r="AT30" s="291"/>
      <c r="AU30" s="307" t="s">
        <v>198</v>
      </c>
      <c r="AV30" s="307"/>
      <c r="AW30" s="291"/>
      <c r="AX30" s="307" t="s">
        <v>202</v>
      </c>
      <c r="AY30" s="307"/>
      <c r="AZ30" s="291"/>
      <c r="BA30" s="307" t="s">
        <v>257</v>
      </c>
      <c r="BB30" s="307"/>
      <c r="BC30" s="291"/>
      <c r="BD30" s="307" t="s">
        <v>419</v>
      </c>
      <c r="BE30" s="307"/>
      <c r="BF30" s="291"/>
      <c r="BG30" s="307" t="s">
        <v>48</v>
      </c>
      <c r="BH30" s="307"/>
      <c r="BI30" s="291"/>
      <c r="BJ30" s="307" t="s">
        <v>34</v>
      </c>
      <c r="BK30" s="307"/>
      <c r="BL30" s="291"/>
      <c r="BM30" s="307" t="s">
        <v>208</v>
      </c>
      <c r="BN30" s="307"/>
      <c r="BO30" s="291"/>
      <c r="BP30" s="307" t="s">
        <v>42</v>
      </c>
      <c r="BQ30" s="307"/>
      <c r="BR30" s="291"/>
      <c r="BS30" s="307" t="s">
        <v>339</v>
      </c>
      <c r="BT30" s="307"/>
      <c r="BU30" s="291"/>
      <c r="BV30" s="307" t="s">
        <v>482</v>
      </c>
      <c r="BW30" s="307"/>
      <c r="BX30" s="291"/>
      <c r="BY30" s="307" t="s">
        <v>413</v>
      </c>
      <c r="BZ30" s="307"/>
      <c r="CA30" s="291"/>
      <c r="CB30" s="307" t="s">
        <v>483</v>
      </c>
      <c r="CC30" s="307"/>
      <c r="CD30" s="291"/>
      <c r="CE30" s="291"/>
      <c r="CF30" s="291"/>
      <c r="CG30" s="291"/>
      <c r="CH30" s="291"/>
      <c r="CI30" s="291"/>
      <c r="CJ30" s="291"/>
      <c r="CK30" s="208" t="s">
        <v>204</v>
      </c>
      <c r="CL30" s="213"/>
      <c r="CM30" s="209">
        <v>56000</v>
      </c>
      <c r="CN30" s="213"/>
      <c r="CO30" s="209"/>
      <c r="CP30" s="213"/>
      <c r="CQ30" s="213">
        <v>56000</v>
      </c>
      <c r="CR30" s="291"/>
      <c r="CS30" s="291"/>
      <c r="CT30" s="291"/>
      <c r="CU30" s="291"/>
      <c r="CV30" s="291"/>
      <c r="CW30" s="291"/>
      <c r="CX30" s="291"/>
      <c r="CY30" s="86" t="s">
        <v>194</v>
      </c>
      <c r="CZ30" s="221"/>
      <c r="DA30" s="90">
        <v>125020</v>
      </c>
      <c r="DB30" s="91"/>
      <c r="DC30" s="110"/>
      <c r="DD30" s="86"/>
      <c r="DE30" s="90"/>
      <c r="DF30" s="110"/>
      <c r="DG30" s="90"/>
      <c r="DH30" s="91"/>
    </row>
    <row r="31" spans="1:112" ht="18.75" customHeight="1" x14ac:dyDescent="0.3">
      <c r="A31" s="304"/>
      <c r="B31" s="304"/>
      <c r="C31" s="304"/>
      <c r="D31" s="304"/>
      <c r="E31" s="304"/>
      <c r="F31" s="304"/>
      <c r="G31" s="304"/>
      <c r="H31" s="304"/>
      <c r="I31" s="291"/>
      <c r="J31" s="43"/>
      <c r="K31" s="67" t="s">
        <v>226</v>
      </c>
      <c r="L31" s="44"/>
      <c r="M31" s="44"/>
      <c r="N31" s="44">
        <v>142506</v>
      </c>
      <c r="O31" s="291"/>
      <c r="P31" s="43"/>
      <c r="Q31" s="67" t="s">
        <v>43</v>
      </c>
      <c r="R31" s="44"/>
      <c r="S31" s="44"/>
      <c r="T31" s="44">
        <v>15000</v>
      </c>
      <c r="U31" s="291"/>
      <c r="V31" s="43"/>
      <c r="W31" s="43" t="s">
        <v>484</v>
      </c>
      <c r="X31" s="44"/>
      <c r="Y31" s="44"/>
      <c r="Z31" s="44"/>
      <c r="AA31" s="291"/>
      <c r="AB31" s="43"/>
      <c r="AC31" s="67" t="s">
        <v>485</v>
      </c>
      <c r="AD31" s="44"/>
      <c r="AE31" s="44"/>
      <c r="AF31" s="44"/>
      <c r="AG31" s="291"/>
      <c r="AH31" s="291"/>
      <c r="AI31" s="291"/>
      <c r="AJ31" s="291"/>
      <c r="AK31" s="291"/>
      <c r="AL31" s="291"/>
      <c r="AM31" s="291"/>
      <c r="AN31" s="291"/>
      <c r="AO31" s="74">
        <v>700000</v>
      </c>
      <c r="AP31" s="75"/>
      <c r="AQ31" s="291"/>
      <c r="AR31" s="74">
        <v>52400</v>
      </c>
      <c r="AS31" s="75"/>
      <c r="AT31" s="291"/>
      <c r="AU31" s="74">
        <v>8384</v>
      </c>
      <c r="AV31" s="75"/>
      <c r="AW31" s="291"/>
      <c r="AX31" s="74">
        <v>18720</v>
      </c>
      <c r="AY31" s="75"/>
      <c r="AZ31" s="291"/>
      <c r="BA31" s="74">
        <v>125000</v>
      </c>
      <c r="BB31" s="75"/>
      <c r="BC31" s="291"/>
      <c r="BD31" s="74">
        <v>150800</v>
      </c>
      <c r="BE31" s="75"/>
      <c r="BF31" s="291"/>
      <c r="BG31" s="74">
        <v>150800</v>
      </c>
      <c r="BH31" s="75">
        <v>75400</v>
      </c>
      <c r="BI31" s="291"/>
      <c r="BJ31" s="74"/>
      <c r="BK31" s="75">
        <v>520000</v>
      </c>
      <c r="BL31" s="291"/>
      <c r="BM31" s="74"/>
      <c r="BN31" s="75">
        <v>1000</v>
      </c>
      <c r="BO31" s="291"/>
      <c r="BP31" s="74"/>
      <c r="BQ31" s="75">
        <v>21000</v>
      </c>
      <c r="BR31" s="291"/>
      <c r="BS31" s="74"/>
      <c r="BT31" s="75">
        <v>500</v>
      </c>
      <c r="BU31" s="291"/>
      <c r="BV31" s="74"/>
      <c r="BW31" s="75">
        <v>1562.5</v>
      </c>
      <c r="BX31" s="291"/>
      <c r="BY31" s="74">
        <v>28500</v>
      </c>
      <c r="BZ31" s="75">
        <v>1200</v>
      </c>
      <c r="CA31" s="291"/>
      <c r="CB31" s="74">
        <f>SUM(BQ12)</f>
        <v>315151.51</v>
      </c>
      <c r="CC31" s="75">
        <f>SUM(BJ38)</f>
        <v>520000</v>
      </c>
      <c r="CD31" s="291"/>
      <c r="CE31" s="291"/>
      <c r="CF31" s="291"/>
      <c r="CG31" s="291"/>
      <c r="CH31" s="291"/>
      <c r="CI31" s="291"/>
      <c r="CJ31" s="291"/>
      <c r="CK31" s="208" t="s">
        <v>226</v>
      </c>
      <c r="CL31" s="213"/>
      <c r="CM31" s="209">
        <v>259666</v>
      </c>
      <c r="CN31" s="213"/>
      <c r="CO31" s="209"/>
      <c r="CP31" s="213"/>
      <c r="CQ31" s="213">
        <v>259666</v>
      </c>
      <c r="CR31" s="291"/>
      <c r="CS31" s="291"/>
      <c r="CT31" s="291"/>
      <c r="CU31" s="291"/>
      <c r="CV31" s="291"/>
      <c r="CW31" s="291"/>
      <c r="CX31" s="291"/>
      <c r="CY31" s="86" t="s">
        <v>469</v>
      </c>
      <c r="CZ31" s="90">
        <v>90000</v>
      </c>
      <c r="DA31" s="110"/>
      <c r="DB31" s="90"/>
      <c r="DC31" s="110"/>
      <c r="DD31" s="86"/>
      <c r="DE31" s="87"/>
      <c r="DF31" s="107"/>
      <c r="DG31" s="87"/>
      <c r="DH31" s="103"/>
    </row>
    <row r="32" spans="1:112" ht="18.75" customHeight="1" x14ac:dyDescent="0.3">
      <c r="A32" s="304" t="s">
        <v>486</v>
      </c>
      <c r="B32" s="304"/>
      <c r="C32" s="304"/>
      <c r="D32" s="304"/>
      <c r="E32" s="304"/>
      <c r="F32" s="304"/>
      <c r="G32" s="304"/>
      <c r="H32" s="304"/>
      <c r="I32" s="291"/>
      <c r="J32" s="43"/>
      <c r="K32" s="43" t="s">
        <v>487</v>
      </c>
      <c r="L32" s="44"/>
      <c r="M32" s="44"/>
      <c r="N32" s="44"/>
      <c r="O32" s="291"/>
      <c r="P32" s="43"/>
      <c r="Q32" s="67" t="s">
        <v>201</v>
      </c>
      <c r="R32" s="44"/>
      <c r="S32" s="44"/>
      <c r="T32" s="44">
        <f>SUM(R28:R30)</f>
        <v>33000</v>
      </c>
      <c r="U32" s="291"/>
      <c r="V32" s="43"/>
      <c r="W32" s="67" t="s">
        <v>488</v>
      </c>
      <c r="X32" s="44"/>
      <c r="Y32" s="44"/>
      <c r="Z32" s="44"/>
      <c r="AA32" s="291"/>
      <c r="AB32" s="43"/>
      <c r="AC32" s="43" t="s">
        <v>78</v>
      </c>
      <c r="AD32" s="44"/>
      <c r="AE32" s="44">
        <v>1200</v>
      </c>
      <c r="AF32" s="44"/>
      <c r="AG32" s="291"/>
      <c r="AH32" s="291"/>
      <c r="AI32" s="291"/>
      <c r="AJ32" s="291"/>
      <c r="AK32" s="291"/>
      <c r="AL32" s="291"/>
      <c r="AM32" s="291"/>
      <c r="AN32" s="291"/>
      <c r="AO32" s="74"/>
      <c r="AP32" s="81"/>
      <c r="AQ32" s="291"/>
      <c r="AR32" s="74">
        <v>48000</v>
      </c>
      <c r="AS32" s="81"/>
      <c r="AT32" s="291"/>
      <c r="AU32" s="74">
        <v>4000</v>
      </c>
      <c r="AV32" s="81"/>
      <c r="AW32" s="291"/>
      <c r="AX32" s="74">
        <v>16000</v>
      </c>
      <c r="AY32" s="81"/>
      <c r="AZ32" s="291"/>
      <c r="BA32" s="74"/>
      <c r="BB32" s="81"/>
      <c r="BC32" s="291"/>
      <c r="BD32" s="74"/>
      <c r="BE32" s="81"/>
      <c r="BF32" s="291"/>
      <c r="BG32" s="74"/>
      <c r="BH32" s="81"/>
      <c r="BI32" s="291"/>
      <c r="BJ32" s="74"/>
      <c r="BK32" s="81"/>
      <c r="BL32" s="291"/>
      <c r="BM32" s="74"/>
      <c r="BN32" s="81">
        <v>7000</v>
      </c>
      <c r="BO32" s="291"/>
      <c r="BP32" s="74"/>
      <c r="BQ32" s="81">
        <v>2105.6</v>
      </c>
      <c r="BR32" s="291"/>
      <c r="BS32" s="74"/>
      <c r="BT32" s="81"/>
      <c r="BU32" s="291"/>
      <c r="BV32" s="74"/>
      <c r="BW32" s="81"/>
      <c r="BX32" s="291"/>
      <c r="BY32" s="74"/>
      <c r="BZ32" s="81"/>
      <c r="CA32" s="291"/>
      <c r="CB32" s="74">
        <f>SUM(AS38)</f>
        <v>126292.56</v>
      </c>
      <c r="CC32" s="81">
        <f>SUM(BP38)</f>
        <v>23105.599999999999</v>
      </c>
      <c r="CD32" s="291"/>
      <c r="CE32" s="291"/>
      <c r="CF32" s="291"/>
      <c r="CG32" s="291"/>
      <c r="CH32" s="291"/>
      <c r="CI32" s="291"/>
      <c r="CJ32" s="291"/>
      <c r="CK32" s="208" t="s">
        <v>169</v>
      </c>
      <c r="CL32" s="213"/>
      <c r="CM32" s="209">
        <v>51680</v>
      </c>
      <c r="CN32" s="213"/>
      <c r="CO32" s="209"/>
      <c r="CP32" s="213"/>
      <c r="CQ32" s="213">
        <v>51680</v>
      </c>
      <c r="CR32" s="291"/>
      <c r="CS32" s="291"/>
      <c r="CT32" s="291"/>
      <c r="CU32" s="291"/>
      <c r="CV32" s="291"/>
      <c r="CW32" s="291"/>
      <c r="CX32" s="291"/>
      <c r="CY32" s="86" t="s">
        <v>489</v>
      </c>
      <c r="CZ32" s="88">
        <v>750</v>
      </c>
      <c r="DA32" s="88">
        <f>CZ31-CZ32</f>
        <v>89250</v>
      </c>
      <c r="DB32" s="221"/>
      <c r="DC32" s="223"/>
      <c r="DD32" s="222"/>
      <c r="DE32" s="87"/>
      <c r="DF32" s="107"/>
      <c r="DG32" s="87"/>
      <c r="DH32" s="215"/>
    </row>
    <row r="33" spans="1:112" ht="18.75" customHeight="1" x14ac:dyDescent="0.3">
      <c r="A33" s="304"/>
      <c r="B33" s="304"/>
      <c r="C33" s="304"/>
      <c r="D33" s="304"/>
      <c r="E33" s="304"/>
      <c r="F33" s="304"/>
      <c r="G33" s="304"/>
      <c r="H33" s="304"/>
      <c r="I33" s="291"/>
      <c r="J33" s="43"/>
      <c r="K33" s="67" t="s">
        <v>125</v>
      </c>
      <c r="L33" s="44"/>
      <c r="M33" s="44"/>
      <c r="N33" s="44"/>
      <c r="O33" s="291"/>
      <c r="P33" s="43"/>
      <c r="Q33" s="43" t="s">
        <v>490</v>
      </c>
      <c r="R33" s="44"/>
      <c r="S33" s="44"/>
      <c r="T33" s="44"/>
      <c r="U33" s="291"/>
      <c r="V33" s="43"/>
      <c r="W33" s="43" t="s">
        <v>231</v>
      </c>
      <c r="X33" s="44"/>
      <c r="Y33" s="44">
        <v>8000</v>
      </c>
      <c r="Z33" s="44"/>
      <c r="AA33" s="291"/>
      <c r="AB33" s="43"/>
      <c r="AC33" s="67" t="s">
        <v>413</v>
      </c>
      <c r="AD33" s="44"/>
      <c r="AE33" s="44"/>
      <c r="AF33" s="44">
        <v>1200</v>
      </c>
      <c r="AG33" s="291"/>
      <c r="AH33" s="291"/>
      <c r="AI33" s="291"/>
      <c r="AJ33" s="291"/>
      <c r="AK33" s="291"/>
      <c r="AL33" s="291"/>
      <c r="AM33" s="291"/>
      <c r="AN33" s="291"/>
      <c r="AO33" s="74"/>
      <c r="AP33" s="81"/>
      <c r="AQ33" s="291"/>
      <c r="AR33" s="74">
        <v>2812.56</v>
      </c>
      <c r="AS33" s="81"/>
      <c r="AT33" s="291"/>
      <c r="AU33" s="74">
        <v>7680</v>
      </c>
      <c r="AV33" s="81"/>
      <c r="AW33" s="291"/>
      <c r="AX33" s="74"/>
      <c r="AY33" s="81"/>
      <c r="AZ33" s="291"/>
      <c r="BA33" s="74"/>
      <c r="BB33" s="81"/>
      <c r="BC33" s="291"/>
      <c r="BD33" s="74"/>
      <c r="BE33" s="81"/>
      <c r="BF33" s="291"/>
      <c r="BG33" s="74"/>
      <c r="BH33" s="81"/>
      <c r="BI33" s="291"/>
      <c r="BJ33" s="74"/>
      <c r="BK33" s="81"/>
      <c r="BL33" s="291"/>
      <c r="BM33" s="74"/>
      <c r="BN33" s="81"/>
      <c r="BO33" s="291"/>
      <c r="BP33" s="74"/>
      <c r="BQ33" s="81"/>
      <c r="BR33" s="291"/>
      <c r="BS33" s="74"/>
      <c r="BT33" s="81"/>
      <c r="BU33" s="291"/>
      <c r="BV33" s="74"/>
      <c r="BW33" s="81"/>
      <c r="BX33" s="291"/>
      <c r="BY33" s="74"/>
      <c r="BZ33" s="81"/>
      <c r="CA33" s="291"/>
      <c r="CB33" s="74">
        <f>SUM(BB12)</f>
        <v>11408</v>
      </c>
      <c r="CC33" s="81">
        <f>SUM(BM38)</f>
        <v>8000</v>
      </c>
      <c r="CD33" s="291"/>
      <c r="CE33" s="291"/>
      <c r="CF33" s="291"/>
      <c r="CG33" s="291"/>
      <c r="CH33" s="291"/>
      <c r="CI33" s="291"/>
      <c r="CJ33" s="291"/>
      <c r="CK33" s="208" t="s">
        <v>57</v>
      </c>
      <c r="CL33" s="213"/>
      <c r="CM33" s="209">
        <v>41600</v>
      </c>
      <c r="CN33" s="213"/>
      <c r="CO33" s="209"/>
      <c r="CP33" s="213"/>
      <c r="CQ33" s="213">
        <v>41600</v>
      </c>
      <c r="CR33" s="291"/>
      <c r="CS33" s="291"/>
      <c r="CT33" s="291"/>
      <c r="CU33" s="291"/>
      <c r="CV33" s="291"/>
      <c r="CW33" s="291"/>
      <c r="CX33" s="291"/>
      <c r="CY33" s="96" t="s">
        <v>491</v>
      </c>
      <c r="CZ33" s="87"/>
      <c r="DA33" s="107"/>
      <c r="DB33" s="90">
        <f>SUM(DA21:DA32)</f>
        <v>569354.5</v>
      </c>
      <c r="DC33" s="107"/>
      <c r="DD33" s="86"/>
      <c r="DE33" s="87"/>
      <c r="DF33" s="107"/>
      <c r="DG33" s="87"/>
      <c r="DH33" s="103"/>
    </row>
    <row r="34" spans="1:112" ht="18" thickBot="1" x14ac:dyDescent="0.35">
      <c r="A34" s="304" t="s">
        <v>492</v>
      </c>
      <c r="B34" s="304"/>
      <c r="C34" s="304"/>
      <c r="D34" s="304"/>
      <c r="E34" s="304"/>
      <c r="F34" s="304"/>
      <c r="G34" s="304"/>
      <c r="H34" s="304"/>
      <c r="I34" s="291"/>
      <c r="J34" s="43"/>
      <c r="K34" s="162" t="s">
        <v>194</v>
      </c>
      <c r="L34" s="44"/>
      <c r="M34" s="44">
        <v>125020</v>
      </c>
      <c r="N34" s="44"/>
      <c r="O34" s="291"/>
      <c r="P34" s="43"/>
      <c r="Q34" s="67" t="s">
        <v>64</v>
      </c>
      <c r="R34" s="44"/>
      <c r="S34" s="44"/>
      <c r="T34" s="44"/>
      <c r="U34" s="291"/>
      <c r="V34" s="43"/>
      <c r="W34" s="43" t="s">
        <v>242</v>
      </c>
      <c r="X34" s="44">
        <v>8000</v>
      </c>
      <c r="Y34" s="44"/>
      <c r="Z34" s="44"/>
      <c r="AA34" s="291"/>
      <c r="AB34" s="43"/>
      <c r="AC34" s="43" t="s">
        <v>493</v>
      </c>
      <c r="AD34" s="44"/>
      <c r="AE34" s="44"/>
      <c r="AF34" s="44"/>
      <c r="AG34" s="291"/>
      <c r="AH34" s="291"/>
      <c r="AI34" s="291"/>
      <c r="AJ34" s="291"/>
      <c r="AK34" s="291"/>
      <c r="AL34" s="291"/>
      <c r="AM34" s="291"/>
      <c r="AN34" s="291"/>
      <c r="AO34" s="74"/>
      <c r="AP34" s="81"/>
      <c r="AQ34" s="291"/>
      <c r="AR34" s="74">
        <v>15080</v>
      </c>
      <c r="AS34" s="81"/>
      <c r="AT34" s="291"/>
      <c r="AU34" s="74">
        <v>10080</v>
      </c>
      <c r="AV34" s="81"/>
      <c r="AW34" s="291"/>
      <c r="AX34" s="74"/>
      <c r="AY34" s="81"/>
      <c r="AZ34" s="291"/>
      <c r="BA34" s="74"/>
      <c r="BB34" s="81"/>
      <c r="BC34" s="291"/>
      <c r="BD34" s="74"/>
      <c r="BE34" s="81"/>
      <c r="BF34" s="291"/>
      <c r="BG34" s="74"/>
      <c r="BH34" s="81"/>
      <c r="BI34" s="291"/>
      <c r="BJ34" s="74"/>
      <c r="BK34" s="81"/>
      <c r="BL34" s="291"/>
      <c r="BM34" s="74"/>
      <c r="BN34" s="81"/>
      <c r="BO34" s="291"/>
      <c r="BP34" s="74"/>
      <c r="BQ34" s="81"/>
      <c r="BR34" s="291"/>
      <c r="BS34" s="74"/>
      <c r="BT34" s="81"/>
      <c r="BU34" s="291"/>
      <c r="BV34" s="74"/>
      <c r="BW34" s="81"/>
      <c r="BX34" s="291"/>
      <c r="BY34" s="74"/>
      <c r="BZ34" s="81"/>
      <c r="CA34" s="291"/>
      <c r="CB34" s="74"/>
      <c r="CC34" s="81"/>
      <c r="CD34" s="291"/>
      <c r="CE34" s="291"/>
      <c r="CF34" s="291"/>
      <c r="CG34" s="291"/>
      <c r="CH34" s="291"/>
      <c r="CI34" s="291"/>
      <c r="CJ34" s="291"/>
      <c r="CK34" s="208" t="s">
        <v>440</v>
      </c>
      <c r="CL34" s="213"/>
      <c r="CM34" s="209">
        <v>37506</v>
      </c>
      <c r="CN34" s="213"/>
      <c r="CO34" s="209"/>
      <c r="CP34" s="213"/>
      <c r="CQ34" s="213">
        <v>37506</v>
      </c>
      <c r="CR34" s="291"/>
      <c r="CS34" s="291"/>
      <c r="CT34" s="291"/>
      <c r="CU34" s="291"/>
      <c r="CV34" s="291"/>
      <c r="CW34" s="291"/>
      <c r="CX34" s="291"/>
      <c r="CY34" s="96" t="s">
        <v>371</v>
      </c>
      <c r="CZ34" s="87"/>
      <c r="DA34" s="107"/>
      <c r="DB34" s="87"/>
      <c r="DC34" s="224">
        <f>SUM(DB18:DB33)</f>
        <v>2636248.9900000002</v>
      </c>
      <c r="DD34" s="96" t="s">
        <v>285</v>
      </c>
      <c r="DE34" s="87"/>
      <c r="DF34" s="107"/>
      <c r="DG34" s="87"/>
      <c r="DH34" s="40">
        <f>SUM(DG18:DG25)</f>
        <v>2636248.9899999998</v>
      </c>
    </row>
    <row r="35" spans="1:112" ht="18" thickTop="1" x14ac:dyDescent="0.3">
      <c r="A35" s="304" t="s">
        <v>494</v>
      </c>
      <c r="B35" s="304"/>
      <c r="C35" s="304"/>
      <c r="D35" s="304"/>
      <c r="E35" s="304"/>
      <c r="F35" s="304"/>
      <c r="G35" s="304"/>
      <c r="H35" s="304"/>
      <c r="I35" s="291"/>
      <c r="J35" s="43"/>
      <c r="K35" s="162" t="s">
        <v>495</v>
      </c>
      <c r="L35" s="44"/>
      <c r="M35" s="44">
        <v>7147</v>
      </c>
      <c r="N35" s="44"/>
      <c r="O35" s="291"/>
      <c r="P35" s="43"/>
      <c r="Q35" s="43" t="s">
        <v>242</v>
      </c>
      <c r="R35" s="44"/>
      <c r="S35" s="44">
        <v>48000</v>
      </c>
      <c r="T35" s="44"/>
      <c r="U35" s="291"/>
      <c r="V35" s="43"/>
      <c r="W35" s="67" t="s">
        <v>242</v>
      </c>
      <c r="X35" s="44"/>
      <c r="Y35" s="44"/>
      <c r="Z35" s="44">
        <v>8000</v>
      </c>
      <c r="AA35" s="291"/>
      <c r="AB35" s="43"/>
      <c r="AC35" s="43"/>
      <c r="AD35" s="44"/>
      <c r="AE35" s="44"/>
      <c r="AF35" s="44"/>
      <c r="AG35" s="291"/>
      <c r="AH35" s="291"/>
      <c r="AI35" s="291"/>
      <c r="AJ35" s="291"/>
      <c r="AK35" s="291"/>
      <c r="AL35" s="291"/>
      <c r="AM35" s="291"/>
      <c r="AN35" s="291"/>
      <c r="AO35" s="74"/>
      <c r="AP35" s="81"/>
      <c r="AQ35" s="291"/>
      <c r="AR35" s="74">
        <v>8000</v>
      </c>
      <c r="AS35" s="81"/>
      <c r="AT35" s="291"/>
      <c r="AU35" s="74"/>
      <c r="AV35" s="81"/>
      <c r="AW35" s="291"/>
      <c r="AX35" s="74"/>
      <c r="AY35" s="81"/>
      <c r="AZ35" s="291"/>
      <c r="BA35" s="74"/>
      <c r="BB35" s="81"/>
      <c r="BC35" s="291"/>
      <c r="BD35" s="74"/>
      <c r="BE35" s="81"/>
      <c r="BF35" s="291"/>
      <c r="BG35" s="74"/>
      <c r="BH35" s="81"/>
      <c r="BI35" s="291"/>
      <c r="BJ35" s="74"/>
      <c r="BK35" s="81"/>
      <c r="BL35" s="291"/>
      <c r="BM35" s="74"/>
      <c r="BN35" s="81"/>
      <c r="BO35" s="291"/>
      <c r="BP35" s="74"/>
      <c r="BQ35" s="81"/>
      <c r="BR35" s="291"/>
      <c r="BS35" s="74"/>
      <c r="BT35" s="81"/>
      <c r="BU35" s="291"/>
      <c r="BV35" s="74"/>
      <c r="BW35" s="81"/>
      <c r="BX35" s="291"/>
      <c r="BY35" s="74"/>
      <c r="BZ35" s="81"/>
      <c r="CA35" s="291"/>
      <c r="CB35" s="74"/>
      <c r="CC35" s="81"/>
      <c r="CD35" s="291"/>
      <c r="CE35" s="291"/>
      <c r="CF35" s="291"/>
      <c r="CG35" s="291"/>
      <c r="CH35" s="291"/>
      <c r="CI35" s="291"/>
      <c r="CJ35" s="291"/>
      <c r="CK35" s="208" t="s">
        <v>326</v>
      </c>
      <c r="CL35" s="213"/>
      <c r="CM35" s="209">
        <v>5360.25</v>
      </c>
      <c r="CN35" s="213"/>
      <c r="CO35" s="209"/>
      <c r="CP35" s="213"/>
      <c r="CQ35" s="213">
        <v>5360.25</v>
      </c>
      <c r="CR35" s="291"/>
      <c r="CS35" s="291"/>
      <c r="CT35" s="291"/>
      <c r="CU35" s="291"/>
      <c r="CV35" s="291"/>
      <c r="CW35" s="291"/>
      <c r="CX35" s="291"/>
      <c r="CY35" s="96"/>
      <c r="CZ35" s="87"/>
      <c r="DA35" s="107"/>
      <c r="DB35" s="87"/>
      <c r="DC35" s="107"/>
      <c r="DD35" s="86"/>
      <c r="DE35" s="87"/>
      <c r="DF35" s="107"/>
      <c r="DG35" s="87"/>
      <c r="DH35" s="103"/>
    </row>
    <row r="36" spans="1:112" ht="18.75" customHeight="1" x14ac:dyDescent="0.3">
      <c r="A36" s="304" t="s">
        <v>496</v>
      </c>
      <c r="B36" s="304"/>
      <c r="C36" s="304"/>
      <c r="D36" s="304"/>
      <c r="E36" s="304"/>
      <c r="F36" s="304"/>
      <c r="G36" s="304"/>
      <c r="H36" s="304"/>
      <c r="I36" s="291"/>
      <c r="J36" s="43"/>
      <c r="K36" s="67" t="s">
        <v>43</v>
      </c>
      <c r="L36" s="44"/>
      <c r="M36" s="44"/>
      <c r="N36" s="44">
        <v>75012</v>
      </c>
      <c r="O36" s="291"/>
      <c r="P36" s="43"/>
      <c r="Q36" s="43" t="s">
        <v>198</v>
      </c>
      <c r="R36" s="44"/>
      <c r="S36" s="44">
        <v>7680</v>
      </c>
      <c r="T36" s="44"/>
      <c r="U36" s="291"/>
      <c r="V36" s="43"/>
      <c r="W36" s="67" t="s">
        <v>497</v>
      </c>
      <c r="X36" s="44"/>
      <c r="Y36" s="44"/>
      <c r="Z36" s="44"/>
      <c r="AA36" s="291"/>
      <c r="AB36" s="43"/>
      <c r="AC36" s="43"/>
      <c r="AD36" s="44"/>
      <c r="AE36" s="44"/>
      <c r="AF36" s="44"/>
      <c r="AG36" s="291"/>
      <c r="AH36" s="291"/>
      <c r="AI36" s="291"/>
      <c r="AJ36" s="291"/>
      <c r="AK36" s="291"/>
      <c r="AL36" s="291"/>
      <c r="AM36" s="291"/>
      <c r="AN36" s="291"/>
      <c r="AO36" s="74"/>
      <c r="AP36" s="81"/>
      <c r="AQ36" s="291"/>
      <c r="AR36" s="74"/>
      <c r="AS36" s="81"/>
      <c r="AT36" s="291"/>
      <c r="AU36" s="74"/>
      <c r="AV36" s="81"/>
      <c r="AW36" s="291"/>
      <c r="AX36" s="74"/>
      <c r="AY36" s="81"/>
      <c r="AZ36" s="291"/>
      <c r="BA36" s="74"/>
      <c r="BB36" s="81"/>
      <c r="BC36" s="291"/>
      <c r="BD36" s="74"/>
      <c r="BE36" s="81"/>
      <c r="BF36" s="291"/>
      <c r="BG36" s="74"/>
      <c r="BH36" s="81"/>
      <c r="BI36" s="291"/>
      <c r="BJ36" s="74"/>
      <c r="BK36" s="81"/>
      <c r="BL36" s="291"/>
      <c r="BM36" s="74"/>
      <c r="BN36" s="81"/>
      <c r="BO36" s="291"/>
      <c r="BP36" s="74"/>
      <c r="BQ36" s="81"/>
      <c r="BR36" s="291"/>
      <c r="BS36" s="74"/>
      <c r="BT36" s="81"/>
      <c r="BU36" s="291"/>
      <c r="BV36" s="74"/>
      <c r="BW36" s="81"/>
      <c r="BX36" s="291"/>
      <c r="BY36" s="74"/>
      <c r="BZ36" s="81"/>
      <c r="CA36" s="291"/>
      <c r="CB36" s="74"/>
      <c r="CC36" s="81"/>
      <c r="CD36" s="291"/>
      <c r="CE36" s="291"/>
      <c r="CF36" s="291"/>
      <c r="CG36" s="291"/>
      <c r="CH36" s="291"/>
      <c r="CI36" s="291"/>
      <c r="CJ36" s="291"/>
      <c r="CK36" s="208" t="s">
        <v>34</v>
      </c>
      <c r="CL36" s="213"/>
      <c r="CM36" s="209">
        <v>520000</v>
      </c>
      <c r="CN36" s="213">
        <v>520000</v>
      </c>
      <c r="CO36" s="209"/>
      <c r="CP36" s="213"/>
      <c r="CQ36" s="213"/>
      <c r="CR36" s="291"/>
      <c r="CS36" s="291"/>
      <c r="CT36" s="291"/>
      <c r="CU36" s="291"/>
      <c r="CV36" s="291"/>
      <c r="CW36" s="291"/>
      <c r="CX36" s="291"/>
      <c r="CY36" s="86" t="s">
        <v>498</v>
      </c>
      <c r="CZ36" s="90"/>
      <c r="DA36" s="107"/>
      <c r="DB36" s="87"/>
      <c r="DC36" s="107"/>
      <c r="DD36" s="86"/>
      <c r="DE36" s="87"/>
      <c r="DF36" s="107"/>
      <c r="DG36" s="87"/>
      <c r="DH36" s="103"/>
    </row>
    <row r="37" spans="1:112" ht="18.75" customHeight="1" x14ac:dyDescent="0.3">
      <c r="A37" s="304"/>
      <c r="B37" s="304"/>
      <c r="C37" s="304"/>
      <c r="D37" s="304"/>
      <c r="E37" s="304"/>
      <c r="F37" s="304"/>
      <c r="G37" s="304"/>
      <c r="H37" s="304"/>
      <c r="I37" s="291"/>
      <c r="J37" s="43"/>
      <c r="K37" s="67" t="s">
        <v>499</v>
      </c>
      <c r="L37" s="44"/>
      <c r="M37" s="44"/>
      <c r="N37" s="44">
        <v>12502</v>
      </c>
      <c r="O37" s="291"/>
      <c r="P37" s="43"/>
      <c r="Q37" s="67" t="s">
        <v>43</v>
      </c>
      <c r="R37" s="44"/>
      <c r="S37" s="44"/>
      <c r="T37" s="44">
        <f>SUM(S35:S36)</f>
        <v>55680</v>
      </c>
      <c r="U37" s="291"/>
      <c r="V37" s="43"/>
      <c r="W37" s="43" t="s">
        <v>204</v>
      </c>
      <c r="X37" s="44"/>
      <c r="Y37" s="44">
        <v>7000</v>
      </c>
      <c r="Z37" s="44"/>
      <c r="AA37" s="291"/>
      <c r="AB37" s="43"/>
      <c r="AC37" s="43"/>
      <c r="AD37" s="44"/>
      <c r="AE37" s="44"/>
      <c r="AF37" s="44"/>
      <c r="AG37" s="291"/>
      <c r="AH37" s="291"/>
      <c r="AI37" s="291"/>
      <c r="AJ37" s="291"/>
      <c r="AK37" s="291"/>
      <c r="AL37" s="291"/>
      <c r="AM37" s="291"/>
      <c r="AN37" s="291"/>
      <c r="AO37" s="74"/>
      <c r="AP37" s="81"/>
      <c r="AQ37" s="291"/>
      <c r="AR37" s="74"/>
      <c r="AS37" s="81"/>
      <c r="AT37" s="291"/>
      <c r="AU37" s="74"/>
      <c r="AV37" s="81"/>
      <c r="AW37" s="291"/>
      <c r="AX37" s="74"/>
      <c r="AY37" s="81"/>
      <c r="AZ37" s="291"/>
      <c r="BA37" s="74"/>
      <c r="BB37" s="81"/>
      <c r="BC37" s="291"/>
      <c r="BD37" s="74"/>
      <c r="BE37" s="81"/>
      <c r="BF37" s="291"/>
      <c r="BG37" s="74"/>
      <c r="BH37" s="81"/>
      <c r="BI37" s="291"/>
      <c r="BJ37" s="74"/>
      <c r="BK37" s="81"/>
      <c r="BL37" s="291"/>
      <c r="BM37" s="74"/>
      <c r="BN37" s="81"/>
      <c r="BO37" s="291"/>
      <c r="BP37" s="74"/>
      <c r="BQ37" s="81"/>
      <c r="BR37" s="291"/>
      <c r="BS37" s="74"/>
      <c r="BT37" s="81"/>
      <c r="BU37" s="291"/>
      <c r="BV37" s="74"/>
      <c r="BW37" s="81"/>
      <c r="BX37" s="291"/>
      <c r="BY37" s="74"/>
      <c r="BZ37" s="81"/>
      <c r="CA37" s="291"/>
      <c r="CB37" s="74"/>
      <c r="CC37" s="81"/>
      <c r="CD37" s="291"/>
      <c r="CE37" s="291"/>
      <c r="CF37" s="291"/>
      <c r="CG37" s="291"/>
      <c r="CH37" s="291"/>
      <c r="CI37" s="291"/>
      <c r="CJ37" s="291"/>
      <c r="CK37" s="208" t="s">
        <v>230</v>
      </c>
      <c r="CL37" s="213">
        <v>315151.51</v>
      </c>
      <c r="CM37" s="209"/>
      <c r="CN37" s="213"/>
      <c r="CO37" s="209">
        <v>315151.51</v>
      </c>
      <c r="CP37" s="213"/>
      <c r="CQ37" s="213"/>
      <c r="CR37" s="291"/>
      <c r="CS37" s="291"/>
      <c r="CT37" s="291"/>
      <c r="CU37" s="291"/>
      <c r="CV37" s="291"/>
      <c r="CW37" s="291"/>
      <c r="CX37" s="291"/>
      <c r="CY37" s="86" t="s">
        <v>17</v>
      </c>
      <c r="CZ37" s="90">
        <v>75400</v>
      </c>
      <c r="DA37" s="107"/>
      <c r="DB37" s="87"/>
      <c r="DC37" s="107"/>
      <c r="DD37" s="86"/>
      <c r="DE37" s="87"/>
      <c r="DF37" s="107"/>
      <c r="DG37" s="87"/>
      <c r="DH37" s="103"/>
    </row>
    <row r="38" spans="1:112" ht="17.25" x14ac:dyDescent="0.3">
      <c r="A38" s="47" t="s">
        <v>500</v>
      </c>
      <c r="B38" s="47"/>
      <c r="C38" s="47"/>
      <c r="D38" s="47"/>
      <c r="E38" s="47"/>
      <c r="F38" s="47"/>
      <c r="G38" s="47"/>
      <c r="H38" s="47"/>
      <c r="I38" s="291"/>
      <c r="J38" s="43"/>
      <c r="K38" s="67" t="s">
        <v>219</v>
      </c>
      <c r="L38" s="44"/>
      <c r="M38" s="44"/>
      <c r="N38" s="44">
        <v>37506</v>
      </c>
      <c r="O38" s="291"/>
      <c r="P38" s="43"/>
      <c r="Q38" s="43" t="s">
        <v>501</v>
      </c>
      <c r="R38" s="44"/>
      <c r="S38" s="44"/>
      <c r="T38" s="44"/>
      <c r="U38" s="291"/>
      <c r="V38" s="43"/>
      <c r="W38" s="67" t="s">
        <v>208</v>
      </c>
      <c r="X38" s="44"/>
      <c r="Y38" s="44"/>
      <c r="Z38" s="44">
        <v>7000</v>
      </c>
      <c r="AA38" s="291"/>
      <c r="AB38" s="43"/>
      <c r="AC38" s="43"/>
      <c r="AD38" s="44"/>
      <c r="AE38" s="44"/>
      <c r="AF38" s="44"/>
      <c r="AG38" s="291"/>
      <c r="AH38" s="291"/>
      <c r="AI38" s="291"/>
      <c r="AJ38" s="291"/>
      <c r="AK38" s="291"/>
      <c r="AL38" s="291"/>
      <c r="AM38" s="291"/>
      <c r="AN38" s="291"/>
      <c r="AO38" s="92">
        <f>SUM(AO31:AO37)</f>
        <v>700000</v>
      </c>
      <c r="AP38" s="93"/>
      <c r="AQ38" s="291"/>
      <c r="AR38" s="71">
        <f>SUM(AR31:AR37)</f>
        <v>126292.56</v>
      </c>
      <c r="AS38" s="93">
        <v>126292.56</v>
      </c>
      <c r="AT38" s="291"/>
      <c r="AU38" s="92">
        <f>SUM(AU31:AU37)</f>
        <v>30144</v>
      </c>
      <c r="AV38" s="93"/>
      <c r="AW38" s="291"/>
      <c r="AX38" s="92">
        <f>SUM(AX31:AX37)</f>
        <v>34720</v>
      </c>
      <c r="AY38" s="93"/>
      <c r="AZ38" s="291"/>
      <c r="BA38" s="92">
        <f>SUM(BA31:BA37)</f>
        <v>125000</v>
      </c>
      <c r="BB38" s="93"/>
      <c r="BC38" s="291"/>
      <c r="BD38" s="92">
        <f>SUM(BD31:BD37)</f>
        <v>150800</v>
      </c>
      <c r="BE38" s="93"/>
      <c r="BF38" s="291"/>
      <c r="BG38" s="92">
        <f>SUM(BG31:BG37)</f>
        <v>150800</v>
      </c>
      <c r="BH38" s="93">
        <f>SUM(BH31:BH37)</f>
        <v>75400</v>
      </c>
      <c r="BI38" s="291"/>
      <c r="BJ38" s="92">
        <v>520000</v>
      </c>
      <c r="BK38" s="93">
        <f>SUM(BK31:BK37)</f>
        <v>520000</v>
      </c>
      <c r="BL38" s="291"/>
      <c r="BM38" s="92">
        <v>8000</v>
      </c>
      <c r="BN38" s="93">
        <f>SUM(BN31:BN37)</f>
        <v>8000</v>
      </c>
      <c r="BO38" s="291"/>
      <c r="BP38" s="92">
        <v>23105.599999999999</v>
      </c>
      <c r="BQ38" s="93">
        <f>SUM(BQ31:BQ37)</f>
        <v>23105.599999999999</v>
      </c>
      <c r="BR38" s="291"/>
      <c r="BS38" s="71"/>
      <c r="BT38" s="93">
        <f>SUM(BT31:BT37)</f>
        <v>500</v>
      </c>
      <c r="BU38" s="291"/>
      <c r="BV38" s="71"/>
      <c r="BW38" s="93">
        <f>SUM(BW31:BW37)</f>
        <v>1562.5</v>
      </c>
      <c r="BX38" s="291"/>
      <c r="BY38" s="71">
        <f>SUM(BY31:BY37)</f>
        <v>28500</v>
      </c>
      <c r="BZ38" s="93">
        <f>SUM(BZ31:BZ37)</f>
        <v>1200</v>
      </c>
      <c r="CA38" s="291"/>
      <c r="CB38" s="71">
        <f>SUM(CB31:CB35)</f>
        <v>452852.07</v>
      </c>
      <c r="CC38" s="93">
        <f>SUM(CC31:CC37)</f>
        <v>551105.6</v>
      </c>
      <c r="CD38" s="291"/>
      <c r="CE38" s="291"/>
      <c r="CF38" s="291"/>
      <c r="CG38" s="291"/>
      <c r="CH38" s="291"/>
      <c r="CI38" s="291"/>
      <c r="CJ38" s="291"/>
      <c r="CK38" s="208" t="s">
        <v>174</v>
      </c>
      <c r="CL38" s="213">
        <v>126292.5</v>
      </c>
      <c r="CM38" s="209"/>
      <c r="CN38" s="213"/>
      <c r="CO38" s="209">
        <v>126292.5</v>
      </c>
      <c r="CP38" s="213"/>
      <c r="CQ38" s="213"/>
      <c r="CR38" s="291"/>
      <c r="CS38" s="291"/>
      <c r="CT38" s="291"/>
      <c r="CU38" s="291"/>
      <c r="CV38" s="291"/>
      <c r="CW38" s="291"/>
      <c r="CX38" s="291"/>
      <c r="CY38" s="86" t="s">
        <v>502</v>
      </c>
      <c r="CZ38" s="90"/>
      <c r="DA38" s="107"/>
      <c r="DB38" s="87"/>
      <c r="DC38" s="107"/>
      <c r="DD38" s="86"/>
      <c r="DE38" s="87"/>
      <c r="DF38" s="107"/>
      <c r="DG38" s="87"/>
      <c r="DH38" s="103"/>
    </row>
    <row r="39" spans="1:112" ht="18" thickBot="1" x14ac:dyDescent="0.35">
      <c r="A39" s="47" t="s">
        <v>503</v>
      </c>
      <c r="B39" s="47"/>
      <c r="C39" s="47"/>
      <c r="D39" s="47"/>
      <c r="E39" s="47"/>
      <c r="F39" s="47"/>
      <c r="G39" s="47"/>
      <c r="H39" s="47"/>
      <c r="I39" s="291"/>
      <c r="J39" s="43"/>
      <c r="K39" s="67" t="s">
        <v>504</v>
      </c>
      <c r="L39" s="44"/>
      <c r="M39" s="44"/>
      <c r="N39" s="44">
        <v>1786.75</v>
      </c>
      <c r="O39" s="291"/>
      <c r="P39" s="43"/>
      <c r="Q39" s="67" t="s">
        <v>114</v>
      </c>
      <c r="R39" s="44"/>
      <c r="S39" s="44"/>
      <c r="T39" s="44"/>
      <c r="U39" s="291"/>
      <c r="V39" s="43"/>
      <c r="W39" s="43" t="s">
        <v>505</v>
      </c>
      <c r="X39" s="44"/>
      <c r="Y39" s="44"/>
      <c r="Z39" s="44"/>
      <c r="AA39" s="291"/>
      <c r="AB39" s="43"/>
      <c r="AC39" s="43"/>
      <c r="AD39" s="44"/>
      <c r="AE39" s="44"/>
      <c r="AF39" s="44"/>
      <c r="AG39" s="291"/>
      <c r="AH39" s="291"/>
      <c r="AI39" s="291"/>
      <c r="AJ39" s="291"/>
      <c r="AK39" s="291"/>
      <c r="AL39" s="291"/>
      <c r="AM39" s="291"/>
      <c r="AN39" s="291"/>
      <c r="AO39" s="94">
        <f>SUM(AO38)</f>
        <v>700000</v>
      </c>
      <c r="AP39" s="81"/>
      <c r="AQ39" s="291"/>
      <c r="AR39" s="340" t="s">
        <v>68</v>
      </c>
      <c r="AS39" s="340"/>
      <c r="AT39" s="291"/>
      <c r="AU39" s="94">
        <f>SUM(AU38)</f>
        <v>30144</v>
      </c>
      <c r="AV39" s="81"/>
      <c r="AW39" s="291"/>
      <c r="AX39" s="94">
        <f>SUM(AX38)</f>
        <v>34720</v>
      </c>
      <c r="AY39" s="81"/>
      <c r="AZ39" s="291"/>
      <c r="BA39" s="94">
        <f>SUM(BA38)</f>
        <v>125000</v>
      </c>
      <c r="BB39" s="81"/>
      <c r="BC39" s="291"/>
      <c r="BD39" s="94">
        <f>SUM(BD38)</f>
        <v>150800</v>
      </c>
      <c r="BE39" s="81"/>
      <c r="BF39" s="291"/>
      <c r="BG39" s="94">
        <f>BG38-BH38</f>
        <v>75400</v>
      </c>
      <c r="BH39" s="81"/>
      <c r="BI39" s="291"/>
      <c r="BJ39" s="340" t="s">
        <v>68</v>
      </c>
      <c r="BK39" s="340"/>
      <c r="BL39" s="291"/>
      <c r="BM39" s="340" t="s">
        <v>68</v>
      </c>
      <c r="BN39" s="340"/>
      <c r="BO39" s="291"/>
      <c r="BP39" s="340" t="s">
        <v>68</v>
      </c>
      <c r="BQ39" s="340"/>
      <c r="BR39" s="291"/>
      <c r="BS39" s="205"/>
      <c r="BT39" s="207">
        <f>SUM(BT38)</f>
        <v>500</v>
      </c>
      <c r="BU39" s="291"/>
      <c r="BV39" s="205"/>
      <c r="BW39" s="95">
        <f>SUM(BW38)</f>
        <v>1562.5</v>
      </c>
      <c r="BX39" s="291"/>
      <c r="BY39" s="94">
        <f>BY38-BZ38</f>
        <v>27300</v>
      </c>
      <c r="BZ39" s="108"/>
      <c r="CA39" s="291"/>
      <c r="CB39" s="205"/>
      <c r="CC39" s="95">
        <f>CC38-CB38</f>
        <v>98253.52999999997</v>
      </c>
      <c r="CD39" s="291"/>
      <c r="CE39" s="291"/>
      <c r="CF39" s="291"/>
      <c r="CG39" s="291"/>
      <c r="CH39" s="291"/>
      <c r="CI39" s="291"/>
      <c r="CJ39" s="291"/>
      <c r="CK39" s="208" t="s">
        <v>42</v>
      </c>
      <c r="CL39" s="214"/>
      <c r="CM39" s="209">
        <v>23105.599999999999</v>
      </c>
      <c r="CN39" s="213">
        <v>23105.599999999999</v>
      </c>
      <c r="CO39" s="210"/>
      <c r="CP39" s="214"/>
      <c r="CQ39" s="214"/>
      <c r="CR39" s="291"/>
      <c r="CS39" s="291"/>
      <c r="CT39" s="291"/>
      <c r="CU39" s="291"/>
      <c r="CV39" s="291"/>
      <c r="CW39" s="291"/>
      <c r="CX39" s="291"/>
      <c r="CY39" s="86" t="s">
        <v>116</v>
      </c>
      <c r="CZ39" s="221">
        <v>20000</v>
      </c>
      <c r="DA39" s="87"/>
      <c r="DB39" s="87"/>
      <c r="DC39" s="107"/>
      <c r="DD39" s="87"/>
      <c r="DE39" s="107"/>
      <c r="DF39" s="87"/>
      <c r="DG39" s="107"/>
      <c r="DH39" s="87"/>
    </row>
    <row r="40" spans="1:112" ht="18" thickTop="1" x14ac:dyDescent="0.3">
      <c r="A40" s="47" t="s">
        <v>506</v>
      </c>
      <c r="B40" s="47"/>
      <c r="C40" s="47"/>
      <c r="D40" s="47"/>
      <c r="E40" s="47"/>
      <c r="F40" s="47"/>
      <c r="G40" s="47"/>
      <c r="H40" s="47"/>
      <c r="I40" s="291"/>
      <c r="J40" s="43"/>
      <c r="K40" s="67" t="s">
        <v>236</v>
      </c>
      <c r="L40" s="44"/>
      <c r="M40" s="44"/>
      <c r="N40" s="44">
        <v>5360.25</v>
      </c>
      <c r="O40" s="291"/>
      <c r="P40" s="43"/>
      <c r="Q40" s="43" t="s">
        <v>43</v>
      </c>
      <c r="R40" s="44"/>
      <c r="S40" s="44">
        <f>SUM(T41:T42)</f>
        <v>73080</v>
      </c>
      <c r="T40" s="44"/>
      <c r="U40" s="291"/>
      <c r="V40" s="43"/>
      <c r="W40" s="43"/>
      <c r="X40" s="44"/>
      <c r="Y40" s="44"/>
      <c r="Z40" s="44"/>
      <c r="AA40" s="291"/>
      <c r="AB40" s="43"/>
      <c r="AC40" s="43"/>
      <c r="AD40" s="44"/>
      <c r="AE40" s="44"/>
      <c r="AF40" s="44"/>
      <c r="AG40" s="291"/>
      <c r="AH40" s="291"/>
      <c r="AI40" s="291"/>
      <c r="AJ40" s="291"/>
      <c r="AK40" s="291"/>
      <c r="AL40" s="291"/>
      <c r="AM40" s="291"/>
      <c r="AN40" s="291"/>
      <c r="AO40" s="291"/>
      <c r="AP40" s="291"/>
      <c r="AQ40" s="291"/>
      <c r="AR40" s="291"/>
      <c r="AS40" s="291"/>
      <c r="AT40" s="291"/>
      <c r="AU40" s="291"/>
      <c r="AV40" s="291"/>
      <c r="AW40" s="291"/>
      <c r="AX40" s="291"/>
      <c r="AY40" s="291"/>
      <c r="AZ40" s="291"/>
      <c r="BA40" s="291"/>
      <c r="BB40" s="291"/>
      <c r="BC40" s="291"/>
      <c r="BD40" s="291"/>
      <c r="BE40" s="291"/>
      <c r="BF40" s="291"/>
      <c r="BG40" s="291"/>
      <c r="BH40" s="291"/>
      <c r="BI40" s="291"/>
      <c r="BJ40" s="291"/>
      <c r="BK40" s="291"/>
      <c r="BL40" s="291"/>
      <c r="BM40" s="291"/>
      <c r="BN40" s="291"/>
      <c r="BO40" s="291"/>
      <c r="BP40" s="291"/>
      <c r="BQ40" s="291"/>
      <c r="BR40" s="291"/>
      <c r="BS40" s="291"/>
      <c r="BT40" s="291"/>
      <c r="BU40" s="291"/>
      <c r="BV40" s="291"/>
      <c r="BW40" s="291"/>
      <c r="BX40" s="291"/>
      <c r="BY40" s="291"/>
      <c r="BZ40" s="291"/>
      <c r="CA40" s="291"/>
      <c r="CB40" s="291"/>
      <c r="CC40" s="291"/>
      <c r="CD40" s="291"/>
      <c r="CE40" s="291"/>
      <c r="CF40" s="291"/>
      <c r="CG40" s="291"/>
      <c r="CH40" s="291"/>
      <c r="CI40" s="291"/>
      <c r="CJ40" s="291"/>
      <c r="CK40" s="208" t="s">
        <v>78</v>
      </c>
      <c r="CL40" s="213">
        <v>11408</v>
      </c>
      <c r="CM40" s="210"/>
      <c r="CN40" s="214"/>
      <c r="CO40" s="209">
        <v>11408</v>
      </c>
      <c r="CP40" s="214"/>
      <c r="CQ40" s="214"/>
      <c r="CR40" s="291"/>
      <c r="CS40" s="291"/>
      <c r="CT40" s="291"/>
      <c r="CU40" s="291"/>
      <c r="CV40" s="291"/>
      <c r="CW40" s="291"/>
      <c r="CX40" s="291"/>
      <c r="CY40" s="98" t="s">
        <v>382</v>
      </c>
      <c r="CZ40" s="298">
        <v>200000</v>
      </c>
      <c r="DA40" s="255"/>
      <c r="DB40" s="255"/>
      <c r="DC40" s="250"/>
      <c r="DD40" s="255"/>
      <c r="DE40" s="250"/>
      <c r="DF40" s="255"/>
      <c r="DG40" s="250"/>
      <c r="DH40" s="255"/>
    </row>
    <row r="41" spans="1:112" ht="17.25" x14ac:dyDescent="0.3">
      <c r="A41" s="47" t="s">
        <v>507</v>
      </c>
      <c r="B41" s="47"/>
      <c r="C41" s="47"/>
      <c r="D41" s="47"/>
      <c r="E41" s="47"/>
      <c r="F41" s="47"/>
      <c r="G41" s="47"/>
      <c r="H41" s="47"/>
      <c r="I41" s="291"/>
      <c r="J41" s="43"/>
      <c r="K41" s="43" t="s">
        <v>508</v>
      </c>
      <c r="L41" s="44"/>
      <c r="M41" s="44"/>
      <c r="N41" s="44"/>
      <c r="O41" s="291"/>
      <c r="P41" s="43"/>
      <c r="Q41" s="67" t="s">
        <v>509</v>
      </c>
      <c r="R41" s="44"/>
      <c r="S41" s="44"/>
      <c r="T41" s="44">
        <v>63000</v>
      </c>
      <c r="U41" s="291"/>
      <c r="V41" s="43"/>
      <c r="W41" s="43"/>
      <c r="X41" s="44"/>
      <c r="Y41" s="44"/>
      <c r="Z41" s="44"/>
      <c r="AA41" s="291"/>
      <c r="AB41" s="43"/>
      <c r="AC41" s="43"/>
      <c r="AD41" s="44"/>
      <c r="AE41" s="44"/>
      <c r="AF41" s="44"/>
      <c r="AG41" s="291"/>
      <c r="AH41" s="291"/>
      <c r="AI41" s="291"/>
      <c r="AJ41" s="291"/>
      <c r="AK41" s="291"/>
      <c r="AL41" s="291"/>
      <c r="AM41" s="291"/>
      <c r="AN41" s="291"/>
      <c r="AO41" s="291"/>
      <c r="AP41" s="291"/>
      <c r="AQ41" s="291"/>
      <c r="AR41" s="291"/>
      <c r="AS41" s="291"/>
      <c r="AT41" s="291"/>
      <c r="AU41" s="291"/>
      <c r="AV41" s="291"/>
      <c r="AW41" s="291"/>
      <c r="AX41" s="291"/>
      <c r="AY41" s="291"/>
      <c r="AZ41" s="291"/>
      <c r="BA41" s="291"/>
      <c r="BB41" s="291"/>
      <c r="BC41" s="291"/>
      <c r="BD41" s="291"/>
      <c r="BE41" s="291"/>
      <c r="BF41" s="291"/>
      <c r="BG41" s="291"/>
      <c r="BH41" s="291"/>
      <c r="BI41" s="291"/>
      <c r="BJ41" s="291"/>
      <c r="BK41" s="291"/>
      <c r="BL41" s="291"/>
      <c r="BM41" s="291"/>
      <c r="BN41" s="291"/>
      <c r="BO41" s="291"/>
      <c r="BP41" s="291"/>
      <c r="BQ41" s="291"/>
      <c r="BR41" s="291"/>
      <c r="BS41" s="291"/>
      <c r="BT41" s="291"/>
      <c r="BU41" s="291"/>
      <c r="BV41" s="291"/>
      <c r="BW41" s="291"/>
      <c r="BX41" s="291"/>
      <c r="BY41" s="291"/>
      <c r="BZ41" s="291"/>
      <c r="CA41" s="291"/>
      <c r="CB41" s="291"/>
      <c r="CC41" s="291"/>
      <c r="CD41" s="291"/>
      <c r="CE41" s="291"/>
      <c r="CF41" s="291"/>
      <c r="CG41" s="291"/>
      <c r="CH41" s="291"/>
      <c r="CI41" s="291"/>
      <c r="CJ41" s="291"/>
      <c r="CK41" s="208" t="s">
        <v>510</v>
      </c>
      <c r="CL41" s="213"/>
      <c r="CM41" s="209">
        <v>8000</v>
      </c>
      <c r="CN41" s="213">
        <v>8000</v>
      </c>
      <c r="CO41" s="209"/>
      <c r="CP41" s="213"/>
      <c r="CQ41" s="213"/>
      <c r="CR41" s="291"/>
      <c r="CS41" s="291"/>
      <c r="CT41" s="291"/>
      <c r="CU41" s="291"/>
      <c r="CV41" s="291"/>
      <c r="CW41" s="291"/>
      <c r="CX41" s="291"/>
      <c r="CY41" s="291"/>
      <c r="CZ41" s="291"/>
      <c r="DA41" s="291"/>
      <c r="DB41" s="291"/>
      <c r="DC41" s="291"/>
      <c r="DD41" s="291"/>
      <c r="DE41" s="291"/>
      <c r="DF41" s="291"/>
      <c r="DG41" s="291"/>
      <c r="DH41" s="291"/>
    </row>
    <row r="42" spans="1:112" ht="17.25" x14ac:dyDescent="0.3">
      <c r="A42" s="47" t="s">
        <v>511</v>
      </c>
      <c r="B42" s="47"/>
      <c r="C42" s="47"/>
      <c r="D42" s="47"/>
      <c r="E42" s="47"/>
      <c r="F42" s="47"/>
      <c r="G42" s="47"/>
      <c r="H42" s="47"/>
      <c r="I42" s="291"/>
      <c r="J42" s="199"/>
      <c r="K42" s="199"/>
      <c r="L42" s="199"/>
      <c r="M42" s="199"/>
      <c r="N42" s="199"/>
      <c r="O42" s="291"/>
      <c r="P42" s="43"/>
      <c r="Q42" s="67" t="s">
        <v>169</v>
      </c>
      <c r="R42" s="44"/>
      <c r="S42" s="44"/>
      <c r="T42" s="44">
        <v>10080</v>
      </c>
      <c r="U42" s="291"/>
      <c r="V42" s="43"/>
      <c r="W42" s="43"/>
      <c r="X42" s="44"/>
      <c r="Y42" s="44"/>
      <c r="Z42" s="44"/>
      <c r="AA42" s="291"/>
      <c r="AB42" s="43"/>
      <c r="AC42" s="43"/>
      <c r="AD42" s="44"/>
      <c r="AE42" s="44"/>
      <c r="AF42" s="44"/>
      <c r="AG42" s="291"/>
      <c r="AH42" s="291"/>
      <c r="AI42" s="291"/>
      <c r="AJ42" s="291"/>
      <c r="AK42" s="291"/>
      <c r="AL42" s="291"/>
      <c r="AM42" s="291"/>
      <c r="AN42" s="291"/>
      <c r="AO42" s="291"/>
      <c r="AP42" s="291"/>
      <c r="AQ42" s="291"/>
      <c r="AR42" s="291"/>
      <c r="AS42" s="291"/>
      <c r="AT42" s="291"/>
      <c r="AU42" s="291"/>
      <c r="AV42" s="291"/>
      <c r="AW42" s="291"/>
      <c r="AX42" s="291"/>
      <c r="AY42" s="291"/>
      <c r="AZ42" s="291"/>
      <c r="BA42" s="291"/>
      <c r="BB42" s="291"/>
      <c r="BC42" s="291"/>
      <c r="BD42" s="291"/>
      <c r="BE42" s="291"/>
      <c r="BF42" s="291"/>
      <c r="BG42" s="291"/>
      <c r="BH42" s="291"/>
      <c r="BI42" s="291"/>
      <c r="BJ42" s="291"/>
      <c r="BK42" s="291"/>
      <c r="BL42" s="291"/>
      <c r="BM42" s="291"/>
      <c r="BN42" s="291"/>
      <c r="BO42" s="291"/>
      <c r="BP42" s="291"/>
      <c r="BQ42" s="291"/>
      <c r="BR42" s="291"/>
      <c r="BS42" s="291"/>
      <c r="BT42" s="291"/>
      <c r="BU42" s="291"/>
      <c r="BV42" s="291"/>
      <c r="BW42" s="291"/>
      <c r="BX42" s="291"/>
      <c r="BY42" s="291"/>
      <c r="BZ42" s="291"/>
      <c r="CA42" s="291"/>
      <c r="CB42" s="291"/>
      <c r="CC42" s="291"/>
      <c r="CD42" s="291"/>
      <c r="CE42" s="291"/>
      <c r="CF42" s="291"/>
      <c r="CG42" s="291"/>
      <c r="CH42" s="291"/>
      <c r="CI42" s="291"/>
      <c r="CJ42" s="291"/>
      <c r="CK42" s="208" t="s">
        <v>512</v>
      </c>
      <c r="CL42" s="215"/>
      <c r="CM42" s="209"/>
      <c r="CN42" s="213"/>
      <c r="CO42" s="209">
        <v>98253.59</v>
      </c>
      <c r="CP42" s="213"/>
      <c r="CQ42" s="213"/>
      <c r="CR42" s="291"/>
      <c r="CS42" s="291"/>
      <c r="CT42" s="291"/>
      <c r="CU42" s="291"/>
      <c r="CV42" s="291"/>
      <c r="CW42" s="291"/>
      <c r="CX42" s="291"/>
      <c r="CY42" s="291"/>
      <c r="CZ42" s="291"/>
      <c r="DA42" s="291"/>
      <c r="DB42" s="291"/>
      <c r="DC42" s="291"/>
      <c r="DD42" s="291"/>
      <c r="DE42" s="291"/>
      <c r="DF42" s="291"/>
      <c r="DG42" s="291"/>
      <c r="DH42" s="291"/>
    </row>
    <row r="43" spans="1:112" ht="19.5" customHeight="1" thickBot="1" x14ac:dyDescent="0.35">
      <c r="A43" s="304" t="s">
        <v>513</v>
      </c>
      <c r="B43" s="304"/>
      <c r="C43" s="304"/>
      <c r="D43" s="304"/>
      <c r="E43" s="304"/>
      <c r="F43" s="304"/>
      <c r="G43" s="304"/>
      <c r="H43" s="304"/>
      <c r="I43" s="291"/>
      <c r="J43" s="43"/>
      <c r="K43" s="197" t="s">
        <v>138</v>
      </c>
      <c r="L43" s="44"/>
      <c r="M43" s="119">
        <f>SUM(M6:M41)</f>
        <v>2399537</v>
      </c>
      <c r="N43" s="119">
        <f>SUM(N7:N41)</f>
        <v>2399537</v>
      </c>
      <c r="O43" s="291"/>
      <c r="P43" s="43"/>
      <c r="Q43" s="197" t="s">
        <v>138</v>
      </c>
      <c r="R43" s="43"/>
      <c r="S43" s="50">
        <f>SUM(S6:S42)</f>
        <v>1241271.51</v>
      </c>
      <c r="T43" s="50">
        <f>SUM(T7:T42)</f>
        <v>1241271.51</v>
      </c>
      <c r="U43" s="291"/>
      <c r="V43" s="197"/>
      <c r="W43" s="197" t="s">
        <v>138</v>
      </c>
      <c r="X43" s="201"/>
      <c r="Y43" s="50">
        <f>SUM(Y7:Y42)</f>
        <v>104892.5</v>
      </c>
      <c r="Z43" s="50">
        <f>SUM(Z7:Z42)</f>
        <v>104892.5</v>
      </c>
      <c r="AA43" s="291"/>
      <c r="AB43" s="43"/>
      <c r="AC43" s="197" t="s">
        <v>138</v>
      </c>
      <c r="AD43" s="201"/>
      <c r="AE43" s="50">
        <f>SUM(AE6:AE42)</f>
        <v>402605.6</v>
      </c>
      <c r="AF43" s="50">
        <f>SUM(AF7:AF42)</f>
        <v>402605.6</v>
      </c>
      <c r="AG43" s="291"/>
      <c r="AH43" s="291"/>
      <c r="AI43" s="291"/>
      <c r="AJ43" s="291"/>
      <c r="AK43" s="291"/>
      <c r="AL43" s="291"/>
      <c r="AM43" s="291"/>
      <c r="AN43" s="291"/>
      <c r="AO43" s="291"/>
      <c r="AP43" s="291"/>
      <c r="AQ43" s="291"/>
      <c r="AR43" s="291"/>
      <c r="AS43" s="291"/>
      <c r="AT43" s="291"/>
      <c r="AU43" s="291"/>
      <c r="AV43" s="291"/>
      <c r="AW43" s="291"/>
      <c r="AX43" s="291"/>
      <c r="AY43" s="291"/>
      <c r="AZ43" s="291"/>
      <c r="BA43" s="291"/>
      <c r="BB43" s="291"/>
      <c r="BC43" s="291"/>
      <c r="BD43" s="291"/>
      <c r="BE43" s="291"/>
      <c r="BF43" s="291"/>
      <c r="BG43" s="291"/>
      <c r="BH43" s="291"/>
      <c r="BI43" s="291"/>
      <c r="BJ43" s="291"/>
      <c r="BK43" s="291"/>
      <c r="BL43" s="291"/>
      <c r="BM43" s="291"/>
      <c r="BN43" s="291"/>
      <c r="BO43" s="291"/>
      <c r="BP43" s="291"/>
      <c r="BQ43" s="291"/>
      <c r="BR43" s="291"/>
      <c r="BS43" s="291"/>
      <c r="BT43" s="291"/>
      <c r="BU43" s="291"/>
      <c r="BV43" s="291"/>
      <c r="BW43" s="291"/>
      <c r="BX43" s="291"/>
      <c r="BY43" s="291"/>
      <c r="BZ43" s="291"/>
      <c r="CA43" s="291"/>
      <c r="CB43" s="291"/>
      <c r="CC43" s="291"/>
      <c r="CD43" s="291"/>
      <c r="CE43" s="291"/>
      <c r="CF43" s="291"/>
      <c r="CG43" s="291"/>
      <c r="CH43" s="291"/>
      <c r="CI43" s="291"/>
      <c r="CJ43" s="291"/>
      <c r="CK43" s="208" t="s">
        <v>62</v>
      </c>
      <c r="CL43" s="213"/>
      <c r="CM43" s="212"/>
      <c r="CN43" s="215"/>
      <c r="CO43" s="209"/>
      <c r="CP43" s="213"/>
      <c r="CQ43" s="213">
        <v>98253.59</v>
      </c>
      <c r="CR43" s="291"/>
      <c r="CS43" s="291"/>
      <c r="CT43" s="291"/>
      <c r="CU43" s="291"/>
      <c r="CV43" s="291"/>
      <c r="CW43" s="291"/>
      <c r="CX43" s="291"/>
      <c r="CY43" s="291"/>
      <c r="CZ43" s="291"/>
      <c r="DA43" s="291"/>
      <c r="DB43" s="291"/>
      <c r="DC43" s="291"/>
      <c r="DD43" s="291"/>
      <c r="DE43" s="291"/>
      <c r="DF43" s="291"/>
      <c r="DG43" s="291"/>
      <c r="DH43" s="291"/>
    </row>
    <row r="44" spans="1:112" ht="18" thickTop="1" x14ac:dyDescent="0.3">
      <c r="A44" s="304"/>
      <c r="B44" s="304"/>
      <c r="C44" s="304"/>
      <c r="D44" s="304"/>
      <c r="E44" s="304"/>
      <c r="F44" s="304"/>
      <c r="G44" s="304"/>
      <c r="H44" s="304"/>
      <c r="I44" s="291"/>
      <c r="J44" s="291"/>
      <c r="K44" s="291"/>
      <c r="L44" s="291"/>
      <c r="M44" s="291"/>
      <c r="N44" s="291"/>
      <c r="O44" s="291"/>
      <c r="P44" s="291"/>
      <c r="Q44" s="291"/>
      <c r="R44" s="291"/>
      <c r="S44" s="200"/>
      <c r="T44" s="200"/>
      <c r="U44" s="291"/>
      <c r="V44" s="291"/>
      <c r="W44" s="291"/>
      <c r="X44" s="291"/>
      <c r="Y44" s="291"/>
      <c r="Z44" s="291"/>
      <c r="AA44" s="291"/>
      <c r="AB44" s="291"/>
      <c r="AC44" s="291"/>
      <c r="AD44" s="291"/>
      <c r="AE44" s="291"/>
      <c r="AF44" s="291"/>
      <c r="AG44" s="291"/>
      <c r="AH44" s="291"/>
      <c r="AI44" s="291"/>
      <c r="AJ44" s="291"/>
      <c r="AK44" s="291"/>
      <c r="AL44" s="291"/>
      <c r="AM44" s="291"/>
      <c r="AN44" s="291"/>
      <c r="AO44" s="291"/>
      <c r="AP44" s="291"/>
      <c r="AQ44" s="291"/>
      <c r="AR44" s="291"/>
      <c r="AS44" s="291"/>
      <c r="AT44" s="291"/>
      <c r="AU44" s="291"/>
      <c r="AV44" s="291"/>
      <c r="AW44" s="291"/>
      <c r="AX44" s="291"/>
      <c r="AY44" s="291"/>
      <c r="AZ44" s="291"/>
      <c r="BA44" s="291"/>
      <c r="BB44" s="291"/>
      <c r="BC44" s="291"/>
      <c r="BD44" s="291"/>
      <c r="BE44" s="291"/>
      <c r="BF44" s="291"/>
      <c r="BG44" s="291"/>
      <c r="BH44" s="291"/>
      <c r="BI44" s="291"/>
      <c r="BJ44" s="291"/>
      <c r="BK44" s="291"/>
      <c r="BL44" s="291"/>
      <c r="BM44" s="291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  <c r="CH44" s="291"/>
      <c r="CI44" s="291"/>
      <c r="CJ44" s="291"/>
      <c r="CK44" s="208" t="s">
        <v>434</v>
      </c>
      <c r="CL44" s="213">
        <v>700000</v>
      </c>
      <c r="CM44" s="209"/>
      <c r="CN44" s="213"/>
      <c r="CO44" s="209"/>
      <c r="CP44" s="213">
        <v>700000</v>
      </c>
      <c r="CQ44" s="213"/>
      <c r="CR44" s="291"/>
      <c r="CS44" s="291"/>
      <c r="CT44" s="291"/>
      <c r="CU44" s="291"/>
      <c r="CV44" s="291"/>
      <c r="CW44" s="291"/>
      <c r="CX44" s="291"/>
      <c r="CY44" s="291"/>
      <c r="CZ44" s="291"/>
      <c r="DA44" s="291"/>
      <c r="DB44" s="291"/>
      <c r="DC44" s="291"/>
      <c r="DD44" s="291"/>
      <c r="DE44" s="291"/>
      <c r="DF44" s="291"/>
      <c r="DG44" s="291"/>
      <c r="DH44" s="291"/>
    </row>
    <row r="45" spans="1:112" ht="17.25" x14ac:dyDescent="0.3">
      <c r="A45" s="47" t="s">
        <v>514</v>
      </c>
      <c r="B45" s="47"/>
      <c r="C45" s="47"/>
      <c r="D45" s="47"/>
      <c r="E45" s="47"/>
      <c r="F45" s="47"/>
      <c r="G45" s="47"/>
      <c r="H45" s="47"/>
      <c r="I45" s="291"/>
      <c r="J45" s="291"/>
      <c r="K45" s="291"/>
      <c r="L45" s="291"/>
      <c r="M45" s="291"/>
      <c r="N45" s="291"/>
      <c r="O45" s="291"/>
      <c r="P45" s="291"/>
      <c r="Q45" s="291"/>
      <c r="R45" s="291"/>
      <c r="S45" s="291"/>
      <c r="T45" s="291"/>
      <c r="U45" s="291"/>
      <c r="V45" s="291"/>
      <c r="W45" s="291"/>
      <c r="X45" s="291"/>
      <c r="Y45" s="291"/>
      <c r="Z45" s="291"/>
      <c r="AA45" s="291"/>
      <c r="AB45" s="291"/>
      <c r="AC45" s="291"/>
      <c r="AD45" s="291"/>
      <c r="AE45" s="291"/>
      <c r="AF45" s="291"/>
      <c r="AG45" s="291"/>
      <c r="AH45" s="291"/>
      <c r="AI45" s="291"/>
      <c r="AJ45" s="291"/>
      <c r="AK45" s="291"/>
      <c r="AL45" s="291"/>
      <c r="AM45" s="291"/>
      <c r="AN45" s="291"/>
      <c r="AO45" s="291"/>
      <c r="AP45" s="291"/>
      <c r="AQ45" s="291"/>
      <c r="AR45" s="291"/>
      <c r="AS45" s="291"/>
      <c r="AT45" s="291"/>
      <c r="AU45" s="291"/>
      <c r="AV45" s="291"/>
      <c r="AW45" s="291"/>
      <c r="AX45" s="291"/>
      <c r="AY45" s="291"/>
      <c r="AZ45" s="291"/>
      <c r="BA45" s="291"/>
      <c r="BB45" s="291"/>
      <c r="BC45" s="291"/>
      <c r="BD45" s="291"/>
      <c r="BE45" s="291"/>
      <c r="BF45" s="291"/>
      <c r="BG45" s="291"/>
      <c r="BH45" s="291"/>
      <c r="BI45" s="291"/>
      <c r="BJ45" s="291"/>
      <c r="BK45" s="291"/>
      <c r="BL45" s="291"/>
      <c r="BM45" s="291"/>
      <c r="BN45" s="291"/>
      <c r="BO45" s="291"/>
      <c r="BP45" s="291"/>
      <c r="BQ45" s="291"/>
      <c r="BR45" s="291"/>
      <c r="BS45" s="291"/>
      <c r="BT45" s="291"/>
      <c r="BU45" s="291"/>
      <c r="BV45" s="291"/>
      <c r="BW45" s="291"/>
      <c r="BX45" s="291"/>
      <c r="BY45" s="291"/>
      <c r="BZ45" s="291"/>
      <c r="CA45" s="291"/>
      <c r="CB45" s="291"/>
      <c r="CC45" s="291"/>
      <c r="CD45" s="291"/>
      <c r="CE45" s="291"/>
      <c r="CF45" s="291"/>
      <c r="CG45" s="291"/>
      <c r="CH45" s="291"/>
      <c r="CI45" s="291"/>
      <c r="CJ45" s="291"/>
      <c r="CK45" s="208" t="s">
        <v>439</v>
      </c>
      <c r="CL45" s="213"/>
      <c r="CM45" s="209">
        <v>500000</v>
      </c>
      <c r="CN45" s="213"/>
      <c r="CO45" s="209"/>
      <c r="CP45" s="213"/>
      <c r="CQ45" s="213">
        <v>500000</v>
      </c>
      <c r="CR45" s="291"/>
      <c r="CS45" s="291"/>
      <c r="CT45" s="291"/>
      <c r="CU45" s="291"/>
      <c r="CV45" s="291"/>
      <c r="CW45" s="291"/>
      <c r="CX45" s="291"/>
      <c r="CY45" s="291"/>
      <c r="CZ45" s="291"/>
      <c r="DA45" s="291"/>
      <c r="DB45" s="291"/>
      <c r="DC45" s="291"/>
      <c r="DD45" s="291"/>
      <c r="DE45" s="291"/>
      <c r="DF45" s="291"/>
      <c r="DG45" s="291"/>
      <c r="DH45" s="291"/>
    </row>
    <row r="46" spans="1:112" ht="17.25" x14ac:dyDescent="0.3">
      <c r="A46" s="47" t="s">
        <v>515</v>
      </c>
      <c r="B46" s="47"/>
      <c r="C46" s="47"/>
      <c r="D46" s="47"/>
      <c r="E46" s="47"/>
      <c r="F46" s="47"/>
      <c r="G46" s="47"/>
      <c r="H46" s="47"/>
      <c r="I46" s="291"/>
      <c r="J46" s="291"/>
      <c r="K46" s="291"/>
      <c r="L46" s="291"/>
      <c r="M46" s="291"/>
      <c r="N46" s="291"/>
      <c r="O46" s="291"/>
      <c r="P46" s="291"/>
      <c r="Q46" s="291"/>
      <c r="R46" s="291"/>
      <c r="S46" s="291"/>
      <c r="T46" s="291"/>
      <c r="U46" s="291"/>
      <c r="V46" s="291"/>
      <c r="W46" s="291"/>
      <c r="X46" s="291"/>
      <c r="Y46" s="291"/>
      <c r="Z46" s="291"/>
      <c r="AA46" s="291"/>
      <c r="AB46" s="291"/>
      <c r="AC46" s="291"/>
      <c r="AD46" s="291"/>
      <c r="AE46" s="291"/>
      <c r="AF46" s="291"/>
      <c r="AG46" s="291"/>
      <c r="AH46" s="291"/>
      <c r="AI46" s="291"/>
      <c r="AJ46" s="291"/>
      <c r="AK46" s="291"/>
      <c r="AL46" s="291"/>
      <c r="AM46" s="291"/>
      <c r="AN46" s="291"/>
      <c r="AO46" s="291"/>
      <c r="AP46" s="291"/>
      <c r="AQ46" s="291"/>
      <c r="AR46" s="291"/>
      <c r="AS46" s="291"/>
      <c r="AT46" s="291"/>
      <c r="AU46" s="291"/>
      <c r="AV46" s="291"/>
      <c r="AW46" s="291"/>
      <c r="AX46" s="291"/>
      <c r="AY46" s="291"/>
      <c r="AZ46" s="291"/>
      <c r="BA46" s="291"/>
      <c r="BB46" s="291"/>
      <c r="BC46" s="291"/>
      <c r="BD46" s="291"/>
      <c r="BE46" s="291"/>
      <c r="BF46" s="291"/>
      <c r="BG46" s="291"/>
      <c r="BH46" s="291"/>
      <c r="BI46" s="291"/>
      <c r="BJ46" s="291"/>
      <c r="BK46" s="291"/>
      <c r="BL46" s="291"/>
      <c r="BM46" s="291"/>
      <c r="BN46" s="291"/>
      <c r="BO46" s="291"/>
      <c r="BP46" s="291"/>
      <c r="BQ46" s="291"/>
      <c r="BR46" s="291"/>
      <c r="BS46" s="291"/>
      <c r="BT46" s="291"/>
      <c r="BU46" s="291"/>
      <c r="BV46" s="291"/>
      <c r="BW46" s="291"/>
      <c r="BX46" s="291"/>
      <c r="BY46" s="291"/>
      <c r="BZ46" s="291"/>
      <c r="CA46" s="291"/>
      <c r="CB46" s="291"/>
      <c r="CC46" s="291"/>
      <c r="CD46" s="291"/>
      <c r="CE46" s="291"/>
      <c r="CF46" s="291"/>
      <c r="CG46" s="291"/>
      <c r="CH46" s="291"/>
      <c r="CI46" s="291"/>
      <c r="CJ46" s="291"/>
      <c r="CK46" s="208" t="s">
        <v>32</v>
      </c>
      <c r="CL46" s="213"/>
      <c r="CM46" s="209">
        <v>2241000</v>
      </c>
      <c r="CN46" s="213"/>
      <c r="CO46" s="209"/>
      <c r="CP46" s="213"/>
      <c r="CQ46" s="213">
        <v>2241000</v>
      </c>
      <c r="CR46" s="291"/>
      <c r="CS46" s="291"/>
      <c r="CT46" s="291"/>
      <c r="CU46" s="291"/>
      <c r="CV46" s="291"/>
      <c r="CW46" s="291"/>
      <c r="CX46" s="291"/>
      <c r="CY46" s="291"/>
      <c r="CZ46" s="291"/>
      <c r="DA46" s="291"/>
      <c r="DB46" s="291"/>
      <c r="DC46" s="291"/>
      <c r="DD46" s="291"/>
      <c r="DE46" s="291"/>
      <c r="DF46" s="291"/>
      <c r="DG46" s="291"/>
      <c r="DH46" s="291"/>
    </row>
    <row r="47" spans="1:112" ht="18" thickBot="1" x14ac:dyDescent="0.35">
      <c r="A47" s="47" t="s">
        <v>516</v>
      </c>
      <c r="B47" s="47"/>
      <c r="C47" s="47"/>
      <c r="D47" s="47"/>
      <c r="E47" s="47"/>
      <c r="F47" s="47"/>
      <c r="G47" s="47"/>
      <c r="H47" s="47"/>
      <c r="I47" s="291"/>
      <c r="J47" s="291"/>
      <c r="K47" s="291"/>
      <c r="L47" s="291"/>
      <c r="M47" s="291"/>
      <c r="N47" s="291"/>
      <c r="O47" s="291"/>
      <c r="P47" s="291"/>
      <c r="Q47" s="291"/>
      <c r="R47" s="291"/>
      <c r="S47" s="291"/>
      <c r="T47" s="291"/>
      <c r="U47" s="291"/>
      <c r="V47" s="291"/>
      <c r="W47" s="291"/>
      <c r="X47" s="291"/>
      <c r="Y47" s="291"/>
      <c r="Z47" s="291"/>
      <c r="AA47" s="291"/>
      <c r="AB47" s="291"/>
      <c r="AC47" s="291"/>
      <c r="AD47" s="291"/>
      <c r="AE47" s="291"/>
      <c r="AF47" s="291"/>
      <c r="AG47" s="291"/>
      <c r="AH47" s="291"/>
      <c r="AI47" s="291"/>
      <c r="AJ47" s="291"/>
      <c r="AK47" s="291"/>
      <c r="AL47" s="291"/>
      <c r="AM47" s="291"/>
      <c r="AN47" s="291"/>
      <c r="AO47" s="291"/>
      <c r="AP47" s="291"/>
      <c r="AQ47" s="291"/>
      <c r="AR47" s="291"/>
      <c r="AS47" s="291"/>
      <c r="AT47" s="291"/>
      <c r="AU47" s="291"/>
      <c r="AV47" s="291"/>
      <c r="AW47" s="291"/>
      <c r="AX47" s="291"/>
      <c r="AY47" s="291"/>
      <c r="AZ47" s="291"/>
      <c r="BA47" s="291"/>
      <c r="BB47" s="291"/>
      <c r="BC47" s="291"/>
      <c r="BD47" s="291"/>
      <c r="BE47" s="291"/>
      <c r="BF47" s="291"/>
      <c r="BG47" s="291"/>
      <c r="BH47" s="291"/>
      <c r="BI47" s="291"/>
      <c r="BJ47" s="291"/>
      <c r="BK47" s="291"/>
      <c r="BL47" s="291"/>
      <c r="BM47" s="291"/>
      <c r="BN47" s="291"/>
      <c r="BO47" s="291"/>
      <c r="BP47" s="291"/>
      <c r="BQ47" s="291"/>
      <c r="BR47" s="291"/>
      <c r="BS47" s="291"/>
      <c r="BT47" s="291"/>
      <c r="BU47" s="291"/>
      <c r="BV47" s="291"/>
      <c r="BW47" s="291"/>
      <c r="BX47" s="291"/>
      <c r="BY47" s="291"/>
      <c r="BZ47" s="291"/>
      <c r="CA47" s="291"/>
      <c r="CB47" s="291"/>
      <c r="CC47" s="291"/>
      <c r="CD47" s="291"/>
      <c r="CE47" s="291"/>
      <c r="CF47" s="291"/>
      <c r="CG47" s="291"/>
      <c r="CH47" s="291"/>
      <c r="CI47" s="291"/>
      <c r="CJ47" s="291"/>
      <c r="CK47" s="197" t="s">
        <v>138</v>
      </c>
      <c r="CL47" s="119">
        <f>SUM(CL6:CL46)</f>
        <v>3806993.5</v>
      </c>
      <c r="CM47" s="119">
        <f>SUM(CM6:CM46)</f>
        <v>3806993.5</v>
      </c>
      <c r="CN47" s="119">
        <f>SUM(CN36:CN46)</f>
        <v>551105.6</v>
      </c>
      <c r="CO47" s="119">
        <f>SUM(CO37:CO46)</f>
        <v>551105.6</v>
      </c>
      <c r="CP47" s="119">
        <f>SUM(CP6:CP46)</f>
        <v>3354141.49</v>
      </c>
      <c r="CQ47" s="119">
        <f>SUM(CQ7:CQ46)</f>
        <v>3354141.49</v>
      </c>
      <c r="CR47" s="291"/>
      <c r="CS47" s="291"/>
      <c r="CT47" s="291"/>
      <c r="CU47" s="291"/>
      <c r="CV47" s="291"/>
      <c r="CW47" s="291"/>
      <c r="CX47" s="291"/>
      <c r="CY47" s="291"/>
      <c r="CZ47" s="291"/>
      <c r="DA47" s="291"/>
      <c r="DB47" s="291"/>
      <c r="DC47" s="291"/>
      <c r="DD47" s="291"/>
      <c r="DE47" s="291"/>
      <c r="DF47" s="291"/>
      <c r="DG47" s="291"/>
      <c r="DH47" s="291"/>
    </row>
    <row r="48" spans="1:112" ht="18" thickTop="1" x14ac:dyDescent="0.3">
      <c r="A48" s="47" t="s">
        <v>517</v>
      </c>
      <c r="B48" s="47"/>
      <c r="C48" s="47"/>
      <c r="D48" s="47"/>
      <c r="E48" s="47"/>
      <c r="F48" s="47"/>
      <c r="G48" s="47"/>
      <c r="H48" s="47"/>
      <c r="I48" s="291"/>
      <c r="J48" s="291"/>
      <c r="K48" s="291"/>
      <c r="L48" s="291"/>
      <c r="M48" s="291"/>
      <c r="N48" s="291"/>
      <c r="O48" s="291"/>
      <c r="P48" s="291"/>
      <c r="Q48" s="291"/>
      <c r="R48" s="291"/>
      <c r="S48" s="291"/>
      <c r="T48" s="291"/>
      <c r="U48" s="291"/>
      <c r="V48" s="291"/>
      <c r="W48" s="291"/>
      <c r="X48" s="291"/>
      <c r="Y48" s="291"/>
      <c r="Z48" s="291"/>
      <c r="AA48" s="291"/>
      <c r="AB48" s="291"/>
      <c r="AC48" s="291"/>
      <c r="AD48" s="291"/>
      <c r="AE48" s="291"/>
      <c r="AF48" s="291"/>
      <c r="AG48" s="291"/>
      <c r="AH48" s="291"/>
      <c r="AI48" s="291"/>
      <c r="AJ48" s="291"/>
      <c r="AK48" s="291"/>
      <c r="AL48" s="291"/>
      <c r="AM48" s="291"/>
      <c r="AN48" s="291"/>
      <c r="AO48" s="291"/>
      <c r="AP48" s="291"/>
      <c r="AQ48" s="291"/>
      <c r="AR48" s="291"/>
      <c r="AS48" s="291"/>
      <c r="AT48" s="291"/>
      <c r="AU48" s="291"/>
      <c r="AV48" s="291"/>
      <c r="AW48" s="291"/>
      <c r="AX48" s="291"/>
      <c r="AY48" s="291"/>
      <c r="AZ48" s="291"/>
      <c r="BA48" s="291"/>
      <c r="BB48" s="291"/>
      <c r="BC48" s="291"/>
      <c r="BD48" s="291"/>
      <c r="BE48" s="291"/>
      <c r="BF48" s="291"/>
      <c r="BG48" s="291"/>
      <c r="BH48" s="291"/>
      <c r="BI48" s="291"/>
      <c r="BJ48" s="291"/>
      <c r="BK48" s="291"/>
      <c r="BL48" s="291"/>
      <c r="BM48" s="291"/>
      <c r="BN48" s="291"/>
      <c r="BO48" s="291"/>
      <c r="BP48" s="291"/>
      <c r="BQ48" s="291"/>
      <c r="BR48" s="291"/>
      <c r="BS48" s="291"/>
      <c r="BT48" s="291"/>
      <c r="BU48" s="291"/>
      <c r="BV48" s="291"/>
      <c r="BW48" s="291"/>
      <c r="BX48" s="291"/>
      <c r="BY48" s="291"/>
      <c r="BZ48" s="291"/>
      <c r="CA48" s="291"/>
      <c r="CB48" s="291"/>
      <c r="CC48" s="291"/>
      <c r="CD48" s="291"/>
      <c r="CE48" s="291"/>
      <c r="CF48" s="291"/>
      <c r="CG48" s="291"/>
      <c r="CH48" s="291"/>
      <c r="CI48" s="291"/>
      <c r="CJ48" s="291"/>
      <c r="CK48" s="47"/>
      <c r="CL48" s="47"/>
      <c r="CM48" s="47"/>
      <c r="CN48" s="47"/>
      <c r="CO48" s="47"/>
      <c r="CP48" s="47"/>
      <c r="CQ48" s="47"/>
      <c r="CR48" s="291"/>
      <c r="CS48" s="291"/>
      <c r="CT48" s="291"/>
      <c r="CU48" s="291"/>
      <c r="CV48" s="291"/>
      <c r="CW48" s="291"/>
      <c r="CX48" s="291"/>
      <c r="CY48" s="291"/>
      <c r="CZ48" s="291"/>
      <c r="DA48" s="291"/>
      <c r="DB48" s="291"/>
      <c r="DC48" s="291"/>
      <c r="DD48" s="291"/>
      <c r="DE48" s="291"/>
      <c r="DF48" s="291"/>
      <c r="DG48" s="291"/>
      <c r="DH48" s="291"/>
    </row>
    <row r="49" spans="1:1" ht="18.75" x14ac:dyDescent="0.3">
      <c r="A49" s="202"/>
    </row>
    <row r="50" spans="1:1" ht="18.75" x14ac:dyDescent="0.3">
      <c r="A50" s="202"/>
    </row>
    <row r="51" spans="1:1" ht="18.75" x14ac:dyDescent="0.3">
      <c r="A51" s="202"/>
    </row>
    <row r="52" spans="1:1" ht="18.75" x14ac:dyDescent="0.3">
      <c r="A52" s="202"/>
    </row>
    <row r="53" spans="1:1" ht="18.75" x14ac:dyDescent="0.3">
      <c r="A53" s="202"/>
    </row>
    <row r="54" spans="1:1" ht="18.75" x14ac:dyDescent="0.3">
      <c r="A54" s="202"/>
    </row>
  </sheetData>
  <mergeCells count="90">
    <mergeCell ref="CS1:CW1"/>
    <mergeCell ref="CS2:CW2"/>
    <mergeCell ref="CY1:DH1"/>
    <mergeCell ref="CY2:DH2"/>
    <mergeCell ref="CK1:CQ1"/>
    <mergeCell ref="CK2:CQ2"/>
    <mergeCell ref="CK3:CQ3"/>
    <mergeCell ref="CK4:CK5"/>
    <mergeCell ref="CL4:CM4"/>
    <mergeCell ref="CN4:CO4"/>
    <mergeCell ref="CP4:CQ4"/>
    <mergeCell ref="A26:H27"/>
    <mergeCell ref="A28:H29"/>
    <mergeCell ref="A30:H31"/>
    <mergeCell ref="A1:H2"/>
    <mergeCell ref="A3:H3"/>
    <mergeCell ref="AB1:AF2"/>
    <mergeCell ref="AB3:AF3"/>
    <mergeCell ref="V1:Z2"/>
    <mergeCell ref="V3:Z3"/>
    <mergeCell ref="A24:H25"/>
    <mergeCell ref="J1:N2"/>
    <mergeCell ref="J3:N3"/>
    <mergeCell ref="P1:T2"/>
    <mergeCell ref="P3:T3"/>
    <mergeCell ref="A32:H33"/>
    <mergeCell ref="A34:H34"/>
    <mergeCell ref="A35:H35"/>
    <mergeCell ref="A36:H37"/>
    <mergeCell ref="A43:H44"/>
    <mergeCell ref="AO1:AY1"/>
    <mergeCell ref="AO2:AY2"/>
    <mergeCell ref="AO4:AP4"/>
    <mergeCell ref="AR4:AS4"/>
    <mergeCell ref="AU4:AV4"/>
    <mergeCell ref="AX4:AY4"/>
    <mergeCell ref="AO30:AP30"/>
    <mergeCell ref="AR30:AS30"/>
    <mergeCell ref="AU30:AV30"/>
    <mergeCell ref="AX30:AY30"/>
    <mergeCell ref="AO17:AP17"/>
    <mergeCell ref="AR17:AS17"/>
    <mergeCell ref="AU17:AV17"/>
    <mergeCell ref="AX17:AY17"/>
    <mergeCell ref="BA1:BK1"/>
    <mergeCell ref="BA2:BK2"/>
    <mergeCell ref="BA13:BB13"/>
    <mergeCell ref="BA17:BB17"/>
    <mergeCell ref="BD17:BE17"/>
    <mergeCell ref="BG17:BH17"/>
    <mergeCell ref="BA4:BB4"/>
    <mergeCell ref="BP13:BQ13"/>
    <mergeCell ref="BJ39:BK39"/>
    <mergeCell ref="AR39:AS39"/>
    <mergeCell ref="BD4:BE4"/>
    <mergeCell ref="BG4:BH4"/>
    <mergeCell ref="BJ4:BK4"/>
    <mergeCell ref="BJ17:BK17"/>
    <mergeCell ref="BA30:BB30"/>
    <mergeCell ref="BD30:BE30"/>
    <mergeCell ref="BG30:BH30"/>
    <mergeCell ref="BJ30:BK30"/>
    <mergeCell ref="BM1:BW1"/>
    <mergeCell ref="BM2:BW2"/>
    <mergeCell ref="BM4:BN4"/>
    <mergeCell ref="BP4:BQ4"/>
    <mergeCell ref="BS4:BT4"/>
    <mergeCell ref="BV4:BW4"/>
    <mergeCell ref="BY1:CI1"/>
    <mergeCell ref="BY2:CI2"/>
    <mergeCell ref="BY4:BZ4"/>
    <mergeCell ref="CB4:CC4"/>
    <mergeCell ref="CE4:CF4"/>
    <mergeCell ref="CH4:CI4"/>
    <mergeCell ref="CE17:CF17"/>
    <mergeCell ref="CH17:CI17"/>
    <mergeCell ref="BY30:BZ30"/>
    <mergeCell ref="CB30:CC30"/>
    <mergeCell ref="BM39:BN39"/>
    <mergeCell ref="BP39:BQ39"/>
    <mergeCell ref="BY17:BZ17"/>
    <mergeCell ref="BM17:BN17"/>
    <mergeCell ref="BP17:BQ17"/>
    <mergeCell ref="BS17:BT17"/>
    <mergeCell ref="BV17:BW17"/>
    <mergeCell ref="BM30:BN30"/>
    <mergeCell ref="BP30:BQ30"/>
    <mergeCell ref="CB17:CC17"/>
    <mergeCell ref="BS30:BT30"/>
    <mergeCell ref="BV30:BW3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PORTADA</vt:lpstr>
      <vt:lpstr>INTRODUCCIÓN</vt:lpstr>
      <vt:lpstr>INDICE</vt:lpstr>
      <vt:lpstr>DOCUMENTOS ENDOSADOS 1</vt:lpstr>
      <vt:lpstr>DOCUMENTOS ENDOSADOS 2</vt:lpstr>
      <vt:lpstr>DOCUMENTOS ENDOSADOS 3</vt:lpstr>
      <vt:lpstr>CÍA X S.A.</vt:lpstr>
      <vt:lpstr>CÍA. PERIÓDICO UN NUEVO DÍA</vt:lpstr>
      <vt:lpstr>CÍA. DÓLAR WORD</vt:lpstr>
      <vt:lpstr>CÍA X S.A. DE C.V CAPITAL</vt:lpstr>
      <vt:lpstr>CÍA ABARROTERA S.A.DE C.V.</vt:lpstr>
      <vt:lpstr>CÍA IXE BANCO</vt:lpstr>
      <vt:lpstr>CÍA IXE BANCO 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PARTICULAR</dc:creator>
  <cp:keywords/>
  <dc:description/>
  <cp:lastModifiedBy>MARIA DE LOS ANGELES VELAZQUEZ MARTINEZ</cp:lastModifiedBy>
  <cp:revision/>
  <cp:lastPrinted>2016-10-08T00:37:56Z</cp:lastPrinted>
  <dcterms:created xsi:type="dcterms:W3CDTF">2015-03-06T11:33:01Z</dcterms:created>
  <dcterms:modified xsi:type="dcterms:W3CDTF">2016-10-08T00:39:25Z</dcterms:modified>
  <cp:category/>
  <cp:contentStatus/>
</cp:coreProperties>
</file>